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autoCompressPictures="0"/>
  <mc:AlternateContent xmlns:mc="http://schemas.openxmlformats.org/markup-compatibility/2006">
    <mc:Choice Requires="x15">
      <x15ac:absPath xmlns:x15ac="http://schemas.microsoft.com/office/spreadsheetml/2010/11/ac" url="C:\Users\iucmcAdmin\Desktop\"/>
    </mc:Choice>
  </mc:AlternateContent>
  <bookViews>
    <workbookView xWindow="0" yWindow="0" windowWidth="20490" windowHeight="7155" tabRatio="686" activeTab="2"/>
  </bookViews>
  <sheets>
    <sheet name="Tablas" sheetId="33" r:id="rId1"/>
    <sheet name="BD Vul-Ame-Rie" sheetId="43" r:id="rId2"/>
    <sheet name="Valoración" sheetId="19" r:id="rId3"/>
    <sheet name="Hoja1" sheetId="46" r:id="rId4"/>
    <sheet name="PTR" sheetId="37" r:id="rId5"/>
    <sheet name="SOA" sheetId="45" r:id="rId6"/>
  </sheets>
  <externalReferences>
    <externalReference r:id="rId7"/>
    <externalReference r:id="rId8"/>
    <externalReference r:id="rId9"/>
  </externalReferences>
  <definedNames>
    <definedName name="_xlnm._FilterDatabase" localSheetId="5" hidden="1">SOA!$A$9:$K$15</definedName>
    <definedName name="_xlnm._FilterDatabase" localSheetId="2" hidden="1">Valoración!$A$7:$AA$234</definedName>
    <definedName name="_ftnref1" localSheetId="5">SOA!$E$130</definedName>
    <definedName name="_xlnm.Print_Area" localSheetId="5">SOA!$A$1:$K$212</definedName>
    <definedName name="CONTROLES_ISO">#REF!</definedName>
    <definedName name="Criticidad" localSheetId="4">[1]Tablas!$C$10:$C$12</definedName>
    <definedName name="Criticidad">Tablas!$C$7:$C$9</definedName>
    <definedName name="Impacto">Tablas!$B$18:$B$20</definedName>
    <definedName name="NivelVA" localSheetId="4">[1]Tablas!#REF!</definedName>
    <definedName name="NivelVA">Tablas!#REF!</definedName>
    <definedName name="Probabilidad" localSheetId="4">[1]Tablas!#REF!</definedName>
    <definedName name="Probabilidad">Tablas!#REF!</definedName>
    <definedName name="Riesgos">Tablas!$D$16:$H$16</definedName>
    <definedName name="Tipo" localSheetId="4">[1]Tablas!#REF!</definedName>
    <definedName name="Tipo">Tablas!#REF!</definedName>
    <definedName name="TIPO_A">'[2]02-Vulnerabilidad y Amenaza '!$K$1048371:$K$1048387</definedName>
    <definedName name="TIPO_V">'[2]02-Vulnerabilidad y Amenaza '!$B$1048371:$B$1048377</definedName>
    <definedName name="TipoVxA" localSheetId="4">[1]Tablas!#REF!</definedName>
    <definedName name="TipoVxA">Tablas!#REF!</definedName>
    <definedName name="_xlnm.Print_Titles" localSheetId="5">SOA!$1:$3</definedName>
    <definedName name="VA" localSheetId="4">[1]Tablas!#REF!</definedName>
    <definedName name="VA">Tablas!#REF!</definedName>
    <definedName name="VXA" localSheetId="4">[1]Tablas!#REF!</definedName>
    <definedName name="VXA">Tablas!#REF!</definedName>
  </definedNames>
  <calcPr calcId="152511"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O204" i="19" l="1"/>
  <c r="O203" i="19"/>
  <c r="O202" i="19"/>
  <c r="O201" i="19"/>
  <c r="O200" i="19"/>
  <c r="O198" i="19"/>
  <c r="O196" i="19"/>
  <c r="O195" i="19"/>
  <c r="O194" i="19"/>
  <c r="P88" i="19"/>
  <c r="P86" i="19"/>
  <c r="P84" i="19"/>
  <c r="P80" i="19"/>
  <c r="P82" i="19"/>
  <c r="P74" i="19"/>
  <c r="P76" i="19"/>
  <c r="P78" i="19"/>
  <c r="P72" i="19"/>
  <c r="P70" i="19"/>
  <c r="P68" i="19"/>
  <c r="P66" i="19"/>
  <c r="P51" i="19"/>
  <c r="P53" i="19"/>
  <c r="P49" i="19"/>
  <c r="P47" i="19"/>
  <c r="P45" i="19"/>
  <c r="P43" i="19"/>
  <c r="P41" i="19"/>
  <c r="P39" i="19"/>
  <c r="P37" i="19"/>
  <c r="P35" i="19"/>
  <c r="P33" i="19"/>
  <c r="P31" i="19"/>
  <c r="P29" i="19"/>
  <c r="P27" i="19"/>
  <c r="P25" i="19"/>
  <c r="P23" i="19"/>
  <c r="P21" i="19"/>
  <c r="P19" i="19"/>
  <c r="O176" i="19"/>
  <c r="O166" i="19"/>
  <c r="O165" i="19"/>
  <c r="O158" i="19"/>
  <c r="O151" i="19"/>
  <c r="O146" i="19"/>
  <c r="O135" i="19"/>
  <c r="O130" i="19"/>
  <c r="O125" i="19"/>
  <c r="O120" i="19"/>
  <c r="O115" i="19"/>
  <c r="O110" i="19"/>
  <c r="O105" i="19"/>
  <c r="O100" i="19"/>
  <c r="O95" i="19"/>
  <c r="O90" i="19"/>
  <c r="O207" i="19"/>
  <c r="O205" i="19"/>
  <c r="P183" i="19"/>
  <c r="P184" i="19"/>
  <c r="P185" i="19"/>
  <c r="P186" i="19"/>
  <c r="P187" i="19"/>
  <c r="P188" i="19"/>
  <c r="O188" i="19"/>
  <c r="O187" i="19"/>
  <c r="O186" i="19"/>
  <c r="O185" i="19"/>
  <c r="O184" i="19"/>
  <c r="O183" i="19"/>
  <c r="O171" i="19"/>
  <c r="O169" i="19"/>
  <c r="P144" i="19"/>
  <c r="P142" i="19"/>
  <c r="P166" i="19"/>
  <c r="P165" i="19"/>
  <c r="P171" i="19"/>
  <c r="P170" i="19"/>
  <c r="P169" i="19"/>
  <c r="P207" i="19"/>
  <c r="P205" i="19"/>
  <c r="P204" i="19"/>
  <c r="P203" i="19"/>
  <c r="P202" i="19"/>
  <c r="P201" i="19"/>
  <c r="P200" i="19"/>
  <c r="P198" i="19"/>
  <c r="P196" i="19"/>
  <c r="P195" i="19"/>
  <c r="P194" i="19"/>
  <c r="D115" i="19"/>
  <c r="D158" i="19"/>
  <c r="A23" i="19"/>
  <c r="A25" i="19"/>
  <c r="A27" i="19"/>
  <c r="A29" i="19"/>
  <c r="A31" i="19"/>
  <c r="A33" i="19"/>
  <c r="A35" i="19"/>
  <c r="A37" i="19"/>
  <c r="A39" i="19"/>
  <c r="A41" i="19"/>
  <c r="A43" i="19"/>
  <c r="A45" i="19"/>
  <c r="A47" i="19"/>
  <c r="A49" i="19"/>
  <c r="A51" i="19"/>
  <c r="A53" i="19"/>
  <c r="A55" i="19"/>
  <c r="A60" i="19"/>
  <c r="A65" i="19"/>
  <c r="A66" i="19"/>
  <c r="A68" i="19"/>
  <c r="A70" i="19"/>
  <c r="A72" i="19"/>
  <c r="A74" i="19"/>
  <c r="A76" i="19"/>
  <c r="A78" i="19"/>
  <c r="A80" i="19"/>
  <c r="A82" i="19"/>
  <c r="A84" i="19"/>
  <c r="A86" i="19"/>
  <c r="A88" i="19"/>
  <c r="A90" i="19"/>
  <c r="A95" i="19"/>
  <c r="A100" i="19"/>
  <c r="A105" i="19"/>
  <c r="A110" i="19"/>
  <c r="A115" i="19"/>
  <c r="A120" i="19"/>
  <c r="A125" i="19"/>
  <c r="A130" i="19"/>
  <c r="A135" i="19"/>
  <c r="A140" i="19"/>
  <c r="A142" i="19"/>
  <c r="A144" i="19"/>
  <c r="A146" i="19"/>
  <c r="A151" i="19"/>
  <c r="A156" i="19"/>
  <c r="A158" i="19"/>
  <c r="A164" i="19"/>
  <c r="A165" i="19"/>
  <c r="A166" i="19"/>
  <c r="A167" i="19"/>
  <c r="A168" i="19"/>
  <c r="A169" i="19"/>
  <c r="A170" i="19"/>
  <c r="A171" i="19"/>
  <c r="A172" i="19"/>
  <c r="A173" i="19"/>
  <c r="A174" i="19"/>
  <c r="A175" i="19"/>
  <c r="A176" i="19"/>
  <c r="A181" i="19"/>
  <c r="A182" i="19"/>
  <c r="A183" i="19"/>
  <c r="A184" i="19"/>
  <c r="A185" i="19"/>
  <c r="A186" i="19"/>
  <c r="A187" i="19"/>
  <c r="A188" i="19"/>
  <c r="A190" i="19"/>
  <c r="A192" i="19"/>
  <c r="A193" i="19"/>
  <c r="A194" i="19"/>
  <c r="A195" i="19"/>
  <c r="A196" i="19"/>
  <c r="A198" i="19"/>
  <c r="A199" i="19"/>
  <c r="A200" i="19"/>
  <c r="A201" i="19"/>
  <c r="A202" i="19"/>
  <c r="A203" i="19"/>
  <c r="A204" i="19"/>
  <c r="A205" i="19"/>
  <c r="A206" i="19"/>
  <c r="A207" i="19"/>
  <c r="A208" i="19"/>
  <c r="A210" i="19"/>
  <c r="U207" i="19"/>
  <c r="U205" i="19"/>
  <c r="U204" i="19"/>
  <c r="U203" i="19"/>
  <c r="U202" i="19"/>
  <c r="U201" i="19"/>
  <c r="U200" i="19"/>
  <c r="U198" i="19"/>
  <c r="U196" i="19"/>
  <c r="U195" i="19"/>
  <c r="U194" i="19"/>
  <c r="U191" i="19"/>
  <c r="N190" i="19"/>
  <c r="Z191" i="19"/>
  <c r="AA191" i="19"/>
  <c r="Y191" i="19"/>
  <c r="W191" i="19"/>
  <c r="D110" i="19"/>
  <c r="D105" i="19"/>
  <c r="D100" i="19"/>
  <c r="D55" i="19"/>
  <c r="N88" i="19"/>
  <c r="Z88" i="19"/>
  <c r="N86" i="19"/>
  <c r="Z86" i="19"/>
  <c r="N84" i="19"/>
  <c r="Z84" i="19"/>
  <c r="N80" i="19"/>
  <c r="Z80" i="19"/>
  <c r="N82" i="19"/>
  <c r="Z82" i="19"/>
  <c r="N78" i="19"/>
  <c r="Z78" i="19"/>
  <c r="N76" i="19"/>
  <c r="Z76" i="19"/>
  <c r="N74" i="19"/>
  <c r="Z74" i="19"/>
  <c r="N72" i="19"/>
  <c r="Z72" i="19"/>
  <c r="Z73" i="19"/>
  <c r="N70" i="19"/>
  <c r="Z70" i="19"/>
  <c r="N68" i="19"/>
  <c r="Z68" i="19"/>
  <c r="N66" i="19"/>
  <c r="Z66" i="19"/>
  <c r="N49" i="19"/>
  <c r="Z49" i="19"/>
  <c r="N51" i="19"/>
  <c r="Z51" i="19"/>
  <c r="N53" i="19"/>
  <c r="Z53" i="19"/>
  <c r="N47" i="19"/>
  <c r="Z47" i="19"/>
  <c r="N45" i="19"/>
  <c r="Z45" i="19"/>
  <c r="N43" i="19"/>
  <c r="Z43" i="19"/>
  <c r="N41" i="19"/>
  <c r="Z41" i="19"/>
  <c r="N35" i="19"/>
  <c r="Z35" i="19"/>
  <c r="N37" i="19"/>
  <c r="Z37" i="19"/>
  <c r="N39" i="19"/>
  <c r="Z39" i="19"/>
  <c r="N33" i="19"/>
  <c r="Z33" i="19"/>
  <c r="N31" i="19"/>
  <c r="Z31" i="19"/>
  <c r="N29" i="19"/>
  <c r="Z29" i="19"/>
  <c r="N27" i="19"/>
  <c r="Z27" i="19"/>
  <c r="N25" i="19"/>
  <c r="Z25" i="19"/>
  <c r="N23" i="19"/>
  <c r="Z23" i="19"/>
  <c r="N21" i="19"/>
  <c r="Z21" i="19"/>
  <c r="N19" i="19"/>
  <c r="Z19" i="19"/>
  <c r="N16" i="19"/>
  <c r="Z16" i="19"/>
  <c r="D60" i="19"/>
  <c r="D65" i="19"/>
  <c r="Y162" i="19"/>
  <c r="W162" i="19"/>
  <c r="U162" i="19"/>
  <c r="U144" i="19"/>
  <c r="U142" i="19"/>
  <c r="Y89" i="19"/>
  <c r="W89" i="19"/>
  <c r="U89" i="19"/>
  <c r="P89" i="19"/>
  <c r="O89" i="19"/>
  <c r="Y87" i="19"/>
  <c r="W87" i="19"/>
  <c r="U87" i="19"/>
  <c r="P87" i="19"/>
  <c r="O87" i="19"/>
  <c r="Y85" i="19"/>
  <c r="W85" i="19"/>
  <c r="U85" i="19"/>
  <c r="P85" i="19"/>
  <c r="O85" i="19"/>
  <c r="Y83" i="19"/>
  <c r="W83" i="19"/>
  <c r="U83" i="19"/>
  <c r="P83" i="19"/>
  <c r="O83" i="19"/>
  <c r="Y81" i="19"/>
  <c r="W81" i="19"/>
  <c r="U81" i="19"/>
  <c r="P81" i="19"/>
  <c r="O81" i="19"/>
  <c r="Y79" i="19"/>
  <c r="W79" i="19"/>
  <c r="U79" i="19"/>
  <c r="P79" i="19"/>
  <c r="O79" i="19"/>
  <c r="Y77" i="19"/>
  <c r="W77" i="19"/>
  <c r="U77" i="19"/>
  <c r="P77" i="19"/>
  <c r="O77" i="19"/>
  <c r="Y75" i="19"/>
  <c r="W75" i="19"/>
  <c r="U75" i="19"/>
  <c r="P75" i="19"/>
  <c r="O75" i="19"/>
  <c r="Y73" i="19"/>
  <c r="W73" i="19"/>
  <c r="U73" i="19"/>
  <c r="P73" i="19"/>
  <c r="O73" i="19"/>
  <c r="Y71" i="19"/>
  <c r="W71" i="19"/>
  <c r="U71" i="19"/>
  <c r="P71" i="19"/>
  <c r="O71" i="19"/>
  <c r="Y69" i="19"/>
  <c r="W69" i="19"/>
  <c r="U69" i="19"/>
  <c r="P69" i="19"/>
  <c r="O69" i="19"/>
  <c r="Y67" i="19"/>
  <c r="W67" i="19"/>
  <c r="U67" i="19"/>
  <c r="P67" i="19"/>
  <c r="O67" i="19"/>
  <c r="Y54" i="19"/>
  <c r="W54" i="19"/>
  <c r="U54" i="19"/>
  <c r="P54" i="19"/>
  <c r="O54" i="19"/>
  <c r="Y52" i="19"/>
  <c r="W52" i="19"/>
  <c r="U52" i="19"/>
  <c r="P52" i="19"/>
  <c r="O52" i="19"/>
  <c r="Y50" i="19"/>
  <c r="W50" i="19"/>
  <c r="U50" i="19"/>
  <c r="P50" i="19"/>
  <c r="O50" i="19"/>
  <c r="Y48" i="19"/>
  <c r="W48" i="19"/>
  <c r="U48" i="19"/>
  <c r="P48" i="19"/>
  <c r="O48" i="19"/>
  <c r="Y46" i="19"/>
  <c r="W46" i="19"/>
  <c r="U46" i="19"/>
  <c r="P46" i="19"/>
  <c r="O46" i="19"/>
  <c r="Y44" i="19"/>
  <c r="W44" i="19"/>
  <c r="U44" i="19"/>
  <c r="P44" i="19"/>
  <c r="O44" i="19"/>
  <c r="Y42" i="19"/>
  <c r="W42" i="19"/>
  <c r="U42" i="19"/>
  <c r="P42" i="19"/>
  <c r="O42" i="19"/>
  <c r="Y40" i="19"/>
  <c r="W40" i="19"/>
  <c r="U40" i="19"/>
  <c r="P40" i="19"/>
  <c r="O40" i="19"/>
  <c r="Y38" i="19"/>
  <c r="W38" i="19"/>
  <c r="U38" i="19"/>
  <c r="P38" i="19"/>
  <c r="O38" i="19"/>
  <c r="Y36" i="19"/>
  <c r="W36" i="19"/>
  <c r="U36" i="19"/>
  <c r="P36" i="19"/>
  <c r="O36" i="19"/>
  <c r="Y34" i="19"/>
  <c r="W34" i="19"/>
  <c r="U34" i="19"/>
  <c r="P34" i="19"/>
  <c r="O34" i="19"/>
  <c r="Y32" i="19"/>
  <c r="W32" i="19"/>
  <c r="U32" i="19"/>
  <c r="P32" i="19"/>
  <c r="O32" i="19"/>
  <c r="Y30" i="19"/>
  <c r="W30" i="19"/>
  <c r="U30" i="19"/>
  <c r="P30" i="19"/>
  <c r="O30" i="19"/>
  <c r="Y28" i="19"/>
  <c r="W28" i="19"/>
  <c r="U28" i="19"/>
  <c r="P28" i="19"/>
  <c r="O28" i="19"/>
  <c r="Y26" i="19"/>
  <c r="W26" i="19"/>
  <c r="U26" i="19"/>
  <c r="P26" i="19"/>
  <c r="O26" i="19"/>
  <c r="Y24" i="19"/>
  <c r="W24" i="19"/>
  <c r="U24" i="19"/>
  <c r="P24" i="19"/>
  <c r="O24" i="19"/>
  <c r="Y22" i="19"/>
  <c r="W22" i="19"/>
  <c r="U22" i="19"/>
  <c r="P22" i="19"/>
  <c r="O22" i="19"/>
  <c r="P20" i="19"/>
  <c r="O20" i="19"/>
  <c r="Y20" i="19"/>
  <c r="W20" i="19"/>
  <c r="U20" i="19"/>
  <c r="Y17" i="19"/>
  <c r="W17" i="19"/>
  <c r="U17" i="19"/>
  <c r="Y157" i="19"/>
  <c r="W157" i="19"/>
  <c r="U157" i="19"/>
  <c r="Y156" i="19"/>
  <c r="W156" i="19"/>
  <c r="U156" i="19"/>
  <c r="P156" i="19"/>
  <c r="O156" i="19"/>
  <c r="Y179" i="19"/>
  <c r="W179" i="19"/>
  <c r="U179" i="19"/>
  <c r="Y161" i="19"/>
  <c r="W161" i="19"/>
  <c r="U161" i="19"/>
  <c r="Y154" i="19"/>
  <c r="W154" i="19"/>
  <c r="U154" i="19"/>
  <c r="Y149" i="19"/>
  <c r="W149" i="19"/>
  <c r="U149" i="19"/>
  <c r="Y138" i="19"/>
  <c r="W138" i="19"/>
  <c r="U138" i="19"/>
  <c r="Y133" i="19"/>
  <c r="W133" i="19"/>
  <c r="U133" i="19"/>
  <c r="Y128" i="19"/>
  <c r="W128" i="19"/>
  <c r="U128" i="19"/>
  <c r="Y123" i="19"/>
  <c r="W123" i="19"/>
  <c r="U123" i="19"/>
  <c r="Y118" i="19"/>
  <c r="W118" i="19"/>
  <c r="U118" i="19"/>
  <c r="Y113" i="19"/>
  <c r="W113" i="19"/>
  <c r="U113" i="19"/>
  <c r="Y108" i="19"/>
  <c r="W108" i="19"/>
  <c r="U108" i="19"/>
  <c r="Y103" i="19"/>
  <c r="W103" i="19"/>
  <c r="U103" i="19"/>
  <c r="Y98" i="19"/>
  <c r="W98" i="19"/>
  <c r="U98" i="19"/>
  <c r="Y93" i="19"/>
  <c r="W93" i="19"/>
  <c r="U93" i="19"/>
  <c r="Y63" i="19"/>
  <c r="W63" i="19"/>
  <c r="U63" i="19"/>
  <c r="Y58" i="19"/>
  <c r="W58" i="19"/>
  <c r="U58" i="19"/>
  <c r="Y13" i="19"/>
  <c r="W13" i="19"/>
  <c r="U13" i="19"/>
  <c r="Y127" i="19"/>
  <c r="W127" i="19"/>
  <c r="U127" i="19"/>
  <c r="P127" i="19"/>
  <c r="O127" i="19"/>
  <c r="Y160" i="19"/>
  <c r="W160" i="19"/>
  <c r="U160" i="19"/>
  <c r="P160" i="19"/>
  <c r="O160" i="19"/>
  <c r="Y178" i="19"/>
  <c r="W178" i="19"/>
  <c r="U178" i="19"/>
  <c r="P178" i="19"/>
  <c r="O178" i="19"/>
  <c r="Y153" i="19"/>
  <c r="W153" i="19"/>
  <c r="U153" i="19"/>
  <c r="P153" i="19"/>
  <c r="O153" i="19"/>
  <c r="Y148" i="19"/>
  <c r="W148" i="19"/>
  <c r="U148" i="19"/>
  <c r="P148" i="19"/>
  <c r="O148" i="19"/>
  <c r="Y137" i="19"/>
  <c r="W137" i="19"/>
  <c r="U137" i="19"/>
  <c r="P137" i="19"/>
  <c r="O137" i="19"/>
  <c r="Y132" i="19"/>
  <c r="W132" i="19"/>
  <c r="U132" i="19"/>
  <c r="P132" i="19"/>
  <c r="O132" i="19"/>
  <c r="Y122" i="19"/>
  <c r="W122" i="19"/>
  <c r="U122" i="19"/>
  <c r="P122" i="19"/>
  <c r="O122" i="19"/>
  <c r="Y117" i="19"/>
  <c r="W117" i="19"/>
  <c r="U117" i="19"/>
  <c r="P117" i="19"/>
  <c r="O117" i="19"/>
  <c r="Y112" i="19"/>
  <c r="W112" i="19"/>
  <c r="U112" i="19"/>
  <c r="P112" i="19"/>
  <c r="O112" i="19"/>
  <c r="Y107" i="19"/>
  <c r="W107" i="19"/>
  <c r="U107" i="19"/>
  <c r="P107" i="19"/>
  <c r="O107" i="19"/>
  <c r="Y102" i="19"/>
  <c r="W102" i="19"/>
  <c r="U102" i="19"/>
  <c r="P102" i="19"/>
  <c r="O102" i="19"/>
  <c r="Y97" i="19"/>
  <c r="W97" i="19"/>
  <c r="U97" i="19"/>
  <c r="P97" i="19"/>
  <c r="O97" i="19"/>
  <c r="Y92" i="19"/>
  <c r="W92" i="19"/>
  <c r="U92" i="19"/>
  <c r="P92" i="19"/>
  <c r="O92" i="19"/>
  <c r="Y62" i="19"/>
  <c r="W62" i="19"/>
  <c r="U62" i="19"/>
  <c r="P62" i="19"/>
  <c r="O62" i="19"/>
  <c r="P57" i="19"/>
  <c r="O57" i="19"/>
  <c r="Y57" i="19"/>
  <c r="W57" i="19"/>
  <c r="U57" i="19"/>
  <c r="O94" i="19"/>
  <c r="U94" i="19"/>
  <c r="W94" i="19"/>
  <c r="Y94" i="19"/>
  <c r="Y12" i="19"/>
  <c r="W12" i="19"/>
  <c r="U12" i="19"/>
  <c r="O177" i="19"/>
  <c r="Y177" i="19"/>
  <c r="W177" i="19"/>
  <c r="U177" i="19"/>
  <c r="O147" i="19"/>
  <c r="O152" i="19"/>
  <c r="O159" i="19"/>
  <c r="Y159" i="19"/>
  <c r="W159" i="19"/>
  <c r="U159" i="19"/>
  <c r="Y152" i="19"/>
  <c r="W152" i="19"/>
  <c r="U152" i="19"/>
  <c r="Y147" i="19"/>
  <c r="W147" i="19"/>
  <c r="U147" i="19"/>
  <c r="O91" i="19"/>
  <c r="O106" i="19"/>
  <c r="O101" i="19"/>
  <c r="O96" i="19"/>
  <c r="O121" i="19"/>
  <c r="O116" i="19"/>
  <c r="O111" i="19"/>
  <c r="O131" i="19"/>
  <c r="O126" i="19"/>
  <c r="O136" i="19"/>
  <c r="Y136" i="19"/>
  <c r="W136" i="19"/>
  <c r="U136" i="19"/>
  <c r="Y131" i="19"/>
  <c r="W131" i="19"/>
  <c r="U131" i="19"/>
  <c r="Y126" i="19"/>
  <c r="W126" i="19"/>
  <c r="U126" i="19"/>
  <c r="Y121" i="19"/>
  <c r="W121" i="19"/>
  <c r="U121" i="19"/>
  <c r="Y116" i="19"/>
  <c r="W116" i="19"/>
  <c r="U116" i="19"/>
  <c r="Y111" i="19"/>
  <c r="W111" i="19"/>
  <c r="U111" i="19"/>
  <c r="Y106" i="19"/>
  <c r="W106" i="19"/>
  <c r="U106" i="19"/>
  <c r="Y101" i="19"/>
  <c r="W101" i="19"/>
  <c r="U101" i="19"/>
  <c r="Y96" i="19"/>
  <c r="W96" i="19"/>
  <c r="U96" i="19"/>
  <c r="Y91" i="19"/>
  <c r="W91" i="19"/>
  <c r="U91" i="19"/>
  <c r="Y61" i="19"/>
  <c r="W61" i="19"/>
  <c r="U61" i="19"/>
  <c r="O61" i="19"/>
  <c r="O55" i="19"/>
  <c r="O56" i="19"/>
  <c r="Y56" i="19"/>
  <c r="W56" i="19"/>
  <c r="U56" i="19"/>
  <c r="U143" i="19"/>
  <c r="W143" i="19"/>
  <c r="Y143" i="19"/>
  <c r="O180" i="19"/>
  <c r="O163" i="19"/>
  <c r="O155" i="19"/>
  <c r="O150" i="19"/>
  <c r="O139" i="19"/>
  <c r="O134" i="19"/>
  <c r="O129" i="19"/>
  <c r="O124" i="19"/>
  <c r="O119" i="19"/>
  <c r="O114" i="19"/>
  <c r="O109" i="19"/>
  <c r="O104" i="19"/>
  <c r="O99" i="19"/>
  <c r="Y88" i="19"/>
  <c r="W88" i="19"/>
  <c r="U88" i="19"/>
  <c r="O88" i="19"/>
  <c r="O59" i="19"/>
  <c r="O64" i="19"/>
  <c r="O86" i="19"/>
  <c r="O84" i="19"/>
  <c r="O82" i="19"/>
  <c r="O80" i="19"/>
  <c r="O78" i="19"/>
  <c r="O76" i="19"/>
  <c r="O74" i="19"/>
  <c r="O70" i="19"/>
  <c r="O68" i="19"/>
  <c r="O66" i="19"/>
  <c r="O53" i="19"/>
  <c r="O51" i="19"/>
  <c r="O49" i="19"/>
  <c r="O47" i="19"/>
  <c r="O45" i="19"/>
  <c r="O43" i="19"/>
  <c r="O41" i="19"/>
  <c r="O39" i="19"/>
  <c r="O37" i="19"/>
  <c r="O35" i="19"/>
  <c r="O33" i="19"/>
  <c r="O31" i="19"/>
  <c r="O29" i="19"/>
  <c r="O27" i="19"/>
  <c r="O25" i="19"/>
  <c r="O23" i="19"/>
  <c r="O21" i="19"/>
  <c r="O19" i="19"/>
  <c r="Y180" i="19"/>
  <c r="W180" i="19"/>
  <c r="U180" i="19"/>
  <c r="Y171" i="19"/>
  <c r="W171" i="19"/>
  <c r="U171" i="19"/>
  <c r="U168" i="19"/>
  <c r="W168" i="19"/>
  <c r="Y168" i="19"/>
  <c r="Y166" i="19"/>
  <c r="W166" i="19"/>
  <c r="U166" i="19"/>
  <c r="Y165" i="19"/>
  <c r="W165" i="19"/>
  <c r="U165" i="19"/>
  <c r="Y164" i="19"/>
  <c r="W164" i="19"/>
  <c r="U164" i="19"/>
  <c r="Y86" i="19"/>
  <c r="W86" i="19"/>
  <c r="U86" i="19"/>
  <c r="Y84" i="19"/>
  <c r="W84" i="19"/>
  <c r="U84" i="19"/>
  <c r="Y82" i="19"/>
  <c r="W82" i="19"/>
  <c r="U82" i="19"/>
  <c r="Y80" i="19"/>
  <c r="W80" i="19"/>
  <c r="U80" i="19"/>
  <c r="Y78" i="19"/>
  <c r="W78" i="19"/>
  <c r="U78" i="19"/>
  <c r="Y76" i="19"/>
  <c r="W76" i="19"/>
  <c r="U76" i="19"/>
  <c r="Y74" i="19"/>
  <c r="W74" i="19"/>
  <c r="U74" i="19"/>
  <c r="Y72" i="19"/>
  <c r="W72" i="19"/>
  <c r="U72" i="19"/>
  <c r="Y70" i="19"/>
  <c r="W70" i="19"/>
  <c r="U70" i="19"/>
  <c r="Y68" i="19"/>
  <c r="W68" i="19"/>
  <c r="U68" i="19"/>
  <c r="Y66" i="19"/>
  <c r="W66" i="19"/>
  <c r="U66" i="19"/>
  <c r="Y53" i="19"/>
  <c r="W53" i="19"/>
  <c r="U53" i="19"/>
  <c r="Y51" i="19"/>
  <c r="W51" i="19"/>
  <c r="U51" i="19"/>
  <c r="Y49" i="19"/>
  <c r="W49" i="19"/>
  <c r="U49" i="19"/>
  <c r="Y47" i="19"/>
  <c r="W47" i="19"/>
  <c r="U47" i="19"/>
  <c r="Y45" i="19"/>
  <c r="W45" i="19"/>
  <c r="U45" i="19"/>
  <c r="Y43" i="19"/>
  <c r="W43" i="19"/>
  <c r="U43" i="19"/>
  <c r="Y41" i="19"/>
  <c r="W41" i="19"/>
  <c r="U41" i="19"/>
  <c r="Y39" i="19"/>
  <c r="W39" i="19"/>
  <c r="U39" i="19"/>
  <c r="Y37" i="19"/>
  <c r="W37" i="19"/>
  <c r="U37" i="19"/>
  <c r="Y35" i="19"/>
  <c r="W35" i="19"/>
  <c r="U35" i="19"/>
  <c r="Y33" i="19"/>
  <c r="W33" i="19"/>
  <c r="U33" i="19"/>
  <c r="Y31" i="19"/>
  <c r="W31" i="19"/>
  <c r="U31" i="19"/>
  <c r="Y29" i="19"/>
  <c r="W29" i="19"/>
  <c r="U29" i="19"/>
  <c r="Y27" i="19"/>
  <c r="W27" i="19"/>
  <c r="U27" i="19"/>
  <c r="Y25" i="19"/>
  <c r="W25" i="19"/>
  <c r="U25" i="19"/>
  <c r="Y23" i="19"/>
  <c r="W23" i="19"/>
  <c r="U23" i="19"/>
  <c r="Y21" i="19"/>
  <c r="W21" i="19"/>
  <c r="U21" i="19"/>
  <c r="Y19" i="19"/>
  <c r="W19" i="19"/>
  <c r="U19" i="19"/>
  <c r="U18" i="19"/>
  <c r="W18" i="19"/>
  <c r="Y18" i="19"/>
  <c r="Y16" i="19"/>
  <c r="W16" i="19"/>
  <c r="U16" i="19"/>
  <c r="U11" i="19"/>
  <c r="Y11" i="19"/>
  <c r="W11" i="19"/>
  <c r="Y163" i="19"/>
  <c r="W163" i="19"/>
  <c r="U163" i="19"/>
  <c r="Y155" i="19"/>
  <c r="W155" i="19"/>
  <c r="U155" i="19"/>
  <c r="Y150" i="19"/>
  <c r="W150" i="19"/>
  <c r="U150" i="19"/>
  <c r="Y145" i="19"/>
  <c r="W145" i="19"/>
  <c r="U145" i="19"/>
  <c r="Y141" i="19"/>
  <c r="W141" i="19"/>
  <c r="U141" i="19"/>
  <c r="Y139" i="19"/>
  <c r="W139" i="19"/>
  <c r="U139" i="19"/>
  <c r="Y134" i="19"/>
  <c r="W134" i="19"/>
  <c r="U134" i="19"/>
  <c r="Y129" i="19"/>
  <c r="W129" i="19"/>
  <c r="U129" i="19"/>
  <c r="Y124" i="19"/>
  <c r="W124" i="19"/>
  <c r="U124" i="19"/>
  <c r="Y119" i="19"/>
  <c r="W119" i="19"/>
  <c r="U119" i="19"/>
  <c r="Y114" i="19"/>
  <c r="W114" i="19"/>
  <c r="U114" i="19"/>
  <c r="Y109" i="19"/>
  <c r="W109" i="19"/>
  <c r="U109" i="19"/>
  <c r="Y104" i="19"/>
  <c r="W104" i="19"/>
  <c r="U104" i="19"/>
  <c r="Y99" i="19"/>
  <c r="W99" i="19"/>
  <c r="U99" i="19"/>
  <c r="Y64" i="19"/>
  <c r="W64" i="19"/>
  <c r="U64" i="19"/>
  <c r="Y59" i="19"/>
  <c r="W59" i="19"/>
  <c r="U59" i="19"/>
  <c r="Y14" i="19"/>
  <c r="W14" i="19"/>
  <c r="U14" i="19"/>
  <c r="U105" i="19"/>
  <c r="Y234" i="19"/>
  <c r="W234" i="19"/>
  <c r="U234" i="19"/>
  <c r="N234" i="19"/>
  <c r="Z234" i="19"/>
  <c r="AA234" i="19"/>
  <c r="K234" i="19"/>
  <c r="I234" i="19"/>
  <c r="G234" i="19"/>
  <c r="Y233" i="19"/>
  <c r="W233" i="19"/>
  <c r="U233" i="19"/>
  <c r="N233" i="19"/>
  <c r="Z233" i="19"/>
  <c r="AA233" i="19"/>
  <c r="K233" i="19"/>
  <c r="I233" i="19"/>
  <c r="G233" i="19"/>
  <c r="Y232" i="19"/>
  <c r="W232" i="19"/>
  <c r="U232" i="19"/>
  <c r="N232" i="19"/>
  <c r="M232" i="19"/>
  <c r="K232" i="19"/>
  <c r="I232" i="19"/>
  <c r="G232" i="19"/>
  <c r="Y231" i="19"/>
  <c r="W231" i="19"/>
  <c r="U231" i="19"/>
  <c r="N231" i="19"/>
  <c r="Z231" i="19"/>
  <c r="AA231" i="19"/>
  <c r="K231" i="19"/>
  <c r="I231" i="19"/>
  <c r="G231" i="19"/>
  <c r="Y230" i="19"/>
  <c r="W230" i="19"/>
  <c r="U230" i="19"/>
  <c r="N230" i="19"/>
  <c r="Z230" i="19"/>
  <c r="AA230" i="19"/>
  <c r="K230" i="19"/>
  <c r="I230" i="19"/>
  <c r="G230" i="19"/>
  <c r="Y229" i="19"/>
  <c r="W229" i="19"/>
  <c r="U229" i="19"/>
  <c r="N229" i="19"/>
  <c r="Z229" i="19"/>
  <c r="AA229" i="19"/>
  <c r="K229" i="19"/>
  <c r="I229" i="19"/>
  <c r="G229" i="19"/>
  <c r="Y228" i="19"/>
  <c r="W228" i="19"/>
  <c r="U228" i="19"/>
  <c r="N228" i="19"/>
  <c r="M228" i="19"/>
  <c r="K228" i="19"/>
  <c r="I228" i="19"/>
  <c r="G228" i="19"/>
  <c r="Y227" i="19"/>
  <c r="W227" i="19"/>
  <c r="U227" i="19"/>
  <c r="N227" i="19"/>
  <c r="Z227" i="19"/>
  <c r="AA227" i="19"/>
  <c r="K227" i="19"/>
  <c r="I227" i="19"/>
  <c r="G227" i="19"/>
  <c r="Y226" i="19"/>
  <c r="W226" i="19"/>
  <c r="U226" i="19"/>
  <c r="N226" i="19"/>
  <c r="Z226" i="19"/>
  <c r="AA226" i="19"/>
  <c r="K226" i="19"/>
  <c r="I226" i="19"/>
  <c r="G226" i="19"/>
  <c r="Y225" i="19"/>
  <c r="W225" i="19"/>
  <c r="U225" i="19"/>
  <c r="N225" i="19"/>
  <c r="Z225" i="19"/>
  <c r="AA225" i="19"/>
  <c r="K225" i="19"/>
  <c r="I225" i="19"/>
  <c r="G225" i="19"/>
  <c r="Y224" i="19"/>
  <c r="W224" i="19"/>
  <c r="U224" i="19"/>
  <c r="N224" i="19"/>
  <c r="Z224" i="19"/>
  <c r="AA224" i="19"/>
  <c r="K224" i="19"/>
  <c r="I224" i="19"/>
  <c r="G224" i="19"/>
  <c r="Y223" i="19"/>
  <c r="W223" i="19"/>
  <c r="U223" i="19"/>
  <c r="N223" i="19"/>
  <c r="M223" i="19"/>
  <c r="K223" i="19"/>
  <c r="I223" i="19"/>
  <c r="G223" i="19"/>
  <c r="Y222" i="19"/>
  <c r="W222" i="19"/>
  <c r="U222" i="19"/>
  <c r="N222" i="19"/>
  <c r="Z222" i="19"/>
  <c r="AA222" i="19"/>
  <c r="K222" i="19"/>
  <c r="I222" i="19"/>
  <c r="G222" i="19"/>
  <c r="Y221" i="19"/>
  <c r="W221" i="19"/>
  <c r="U221" i="19"/>
  <c r="N221" i="19"/>
  <c r="Z221" i="19"/>
  <c r="AA221" i="19"/>
  <c r="K221" i="19"/>
  <c r="I221" i="19"/>
  <c r="G221" i="19"/>
  <c r="Y220" i="19"/>
  <c r="W220" i="19"/>
  <c r="U220" i="19"/>
  <c r="N220" i="19"/>
  <c r="Z220" i="19"/>
  <c r="AA220" i="19"/>
  <c r="K220" i="19"/>
  <c r="I220" i="19"/>
  <c r="G220" i="19"/>
  <c r="Y219" i="19"/>
  <c r="W219" i="19"/>
  <c r="U219" i="19"/>
  <c r="N219" i="19"/>
  <c r="M219" i="19"/>
  <c r="K219" i="19"/>
  <c r="I219" i="19"/>
  <c r="G219" i="19"/>
  <c r="Y218" i="19"/>
  <c r="W218" i="19"/>
  <c r="U218" i="19"/>
  <c r="N218" i="19"/>
  <c r="Z218" i="19"/>
  <c r="AA218" i="19"/>
  <c r="K218" i="19"/>
  <c r="I218" i="19"/>
  <c r="G218" i="19"/>
  <c r="Y217" i="19"/>
  <c r="W217" i="19"/>
  <c r="U217" i="19"/>
  <c r="N217" i="19"/>
  <c r="Z217" i="19"/>
  <c r="AA217" i="19"/>
  <c r="K217" i="19"/>
  <c r="I217" i="19"/>
  <c r="G217" i="19"/>
  <c r="Y216" i="19"/>
  <c r="W216" i="19"/>
  <c r="U216" i="19"/>
  <c r="N216" i="19"/>
  <c r="Z216" i="19"/>
  <c r="AA216" i="19"/>
  <c r="K216" i="19"/>
  <c r="I216" i="19"/>
  <c r="G216" i="19"/>
  <c r="Y215" i="19"/>
  <c r="W215" i="19"/>
  <c r="U215" i="19"/>
  <c r="N215" i="19"/>
  <c r="M215" i="19"/>
  <c r="K215" i="19"/>
  <c r="I215" i="19"/>
  <c r="G215" i="19"/>
  <c r="Y214" i="19"/>
  <c r="W214" i="19"/>
  <c r="U214" i="19"/>
  <c r="N214" i="19"/>
  <c r="Z214" i="19"/>
  <c r="AA214" i="19"/>
  <c r="K214" i="19"/>
  <c r="I214" i="19"/>
  <c r="G214" i="19"/>
  <c r="M222" i="19"/>
  <c r="M231" i="19"/>
  <c r="M221" i="19"/>
  <c r="M230" i="19"/>
  <c r="M214" i="19"/>
  <c r="M217" i="19"/>
  <c r="M218" i="19"/>
  <c r="M225" i="19"/>
  <c r="M226" i="19"/>
  <c r="M227" i="19"/>
  <c r="M234" i="19"/>
  <c r="Z228" i="19"/>
  <c r="AA228" i="19"/>
  <c r="M229" i="19"/>
  <c r="M233" i="19"/>
  <c r="Z232" i="19"/>
  <c r="AA232" i="19"/>
  <c r="Z223" i="19"/>
  <c r="AA223" i="19"/>
  <c r="M224" i="19"/>
  <c r="Z215" i="19"/>
  <c r="AA215" i="19"/>
  <c r="M216" i="19"/>
  <c r="M220" i="19"/>
  <c r="Z219" i="19"/>
  <c r="AA219" i="19"/>
  <c r="A15" i="19"/>
  <c r="A16" i="19"/>
  <c r="A18" i="19"/>
  <c r="I10" i="19"/>
  <c r="K18" i="19"/>
  <c r="K33" i="19"/>
  <c r="K41" i="19"/>
  <c r="K49" i="19"/>
  <c r="N60" i="19"/>
  <c r="K76" i="19"/>
  <c r="K95" i="19"/>
  <c r="K135" i="19"/>
  <c r="K168" i="19"/>
  <c r="K175" i="19"/>
  <c r="K183" i="19"/>
  <c r="N18" i="19"/>
  <c r="Z26" i="19"/>
  <c r="AA26" i="19"/>
  <c r="Z34" i="19"/>
  <c r="AA34" i="19"/>
  <c r="I41" i="19"/>
  <c r="I49" i="19"/>
  <c r="I60" i="19"/>
  <c r="Z69" i="19"/>
  <c r="AA69" i="19"/>
  <c r="Z77" i="19"/>
  <c r="AA77" i="19"/>
  <c r="N95" i="19"/>
  <c r="N115" i="19"/>
  <c r="N135" i="19"/>
  <c r="N146" i="19"/>
  <c r="Z149" i="19"/>
  <c r="AA149" i="19"/>
  <c r="I164" i="19"/>
  <c r="I168" i="19"/>
  <c r="I171" i="19"/>
  <c r="N175" i="19"/>
  <c r="M175" i="19"/>
  <c r="N183" i="19"/>
  <c r="M183" i="19"/>
  <c r="K10" i="19"/>
  <c r="N10" i="19"/>
  <c r="Z13" i="19"/>
  <c r="AA13" i="19"/>
  <c r="U10" i="19"/>
  <c r="W10" i="19"/>
  <c r="Y10" i="19"/>
  <c r="I15" i="19"/>
  <c r="K15" i="19"/>
  <c r="N15" i="19"/>
  <c r="U15" i="19"/>
  <c r="W15" i="19"/>
  <c r="Y15" i="19"/>
  <c r="Z15" i="19"/>
  <c r="AA15" i="19"/>
  <c r="I16" i="19"/>
  <c r="K16" i="19"/>
  <c r="I19" i="19"/>
  <c r="K19" i="19"/>
  <c r="Z20" i="19"/>
  <c r="AA20" i="19"/>
  <c r="I21" i="19"/>
  <c r="K21" i="19"/>
  <c r="Z22" i="19"/>
  <c r="AA22" i="19"/>
  <c r="I23" i="19"/>
  <c r="K23" i="19"/>
  <c r="Z24" i="19"/>
  <c r="AA24" i="19"/>
  <c r="K25" i="19"/>
  <c r="I27" i="19"/>
  <c r="K27" i="19"/>
  <c r="Z28" i="19"/>
  <c r="AA28" i="19"/>
  <c r="I29" i="19"/>
  <c r="K29" i="19"/>
  <c r="Z30" i="19"/>
  <c r="AA30" i="19"/>
  <c r="I31" i="19"/>
  <c r="K31" i="19"/>
  <c r="Z32" i="19"/>
  <c r="AA32" i="19"/>
  <c r="I35" i="19"/>
  <c r="K35" i="19"/>
  <c r="I37" i="19"/>
  <c r="K37" i="19"/>
  <c r="I39" i="19"/>
  <c r="K39" i="19"/>
  <c r="Z40" i="19"/>
  <c r="AA40" i="19"/>
  <c r="I43" i="19"/>
  <c r="K43" i="19"/>
  <c r="Z44" i="19"/>
  <c r="AA44" i="19"/>
  <c r="I45" i="19"/>
  <c r="K45" i="19"/>
  <c r="Z46" i="19"/>
  <c r="AA46" i="19"/>
  <c r="I47" i="19"/>
  <c r="K47" i="19"/>
  <c r="Z48" i="19"/>
  <c r="AA48" i="19"/>
  <c r="I51" i="19"/>
  <c r="K51" i="19"/>
  <c r="Z52" i="19"/>
  <c r="AA52" i="19"/>
  <c r="I53" i="19"/>
  <c r="K53" i="19"/>
  <c r="I55" i="19"/>
  <c r="K55" i="19"/>
  <c r="N55" i="19"/>
  <c r="U55" i="19"/>
  <c r="W55" i="19"/>
  <c r="Y55" i="19"/>
  <c r="K60" i="19"/>
  <c r="U60" i="19"/>
  <c r="W60" i="19"/>
  <c r="Y60" i="19"/>
  <c r="I65" i="19"/>
  <c r="K65" i="19"/>
  <c r="N65" i="19"/>
  <c r="U65" i="19"/>
  <c r="W65" i="19"/>
  <c r="Y65" i="19"/>
  <c r="I66" i="19"/>
  <c r="K66" i="19"/>
  <c r="Z67" i="19"/>
  <c r="AA67" i="19"/>
  <c r="K68" i="19"/>
  <c r="I70" i="19"/>
  <c r="K70" i="19"/>
  <c r="Z71" i="19"/>
  <c r="AA71" i="19"/>
  <c r="I72" i="19"/>
  <c r="K72" i="19"/>
  <c r="AA73" i="19"/>
  <c r="I74" i="19"/>
  <c r="K74" i="19"/>
  <c r="Z75" i="19"/>
  <c r="AA75" i="19"/>
  <c r="I78" i="19"/>
  <c r="K78" i="19"/>
  <c r="Z79" i="19"/>
  <c r="AA79" i="19"/>
  <c r="I80" i="19"/>
  <c r="K80" i="19"/>
  <c r="Z81" i="19"/>
  <c r="AA81" i="19"/>
  <c r="I82" i="19"/>
  <c r="K82" i="19"/>
  <c r="Z83" i="19"/>
  <c r="AA83" i="19"/>
  <c r="K84" i="19"/>
  <c r="I86" i="19"/>
  <c r="K86" i="19"/>
  <c r="I88" i="19"/>
  <c r="K88" i="19"/>
  <c r="I90" i="19"/>
  <c r="K90" i="19"/>
  <c r="N90" i="19"/>
  <c r="U90" i="19"/>
  <c r="W90" i="19"/>
  <c r="Y90" i="19"/>
  <c r="I95" i="19"/>
  <c r="U95" i="19"/>
  <c r="W95" i="19"/>
  <c r="Y95" i="19"/>
  <c r="I100" i="19"/>
  <c r="K100" i="19"/>
  <c r="N100" i="19"/>
  <c r="U100" i="19"/>
  <c r="W100" i="19"/>
  <c r="Y100" i="19"/>
  <c r="I105" i="19"/>
  <c r="K105" i="19"/>
  <c r="N105" i="19"/>
  <c r="W105" i="19"/>
  <c r="Y105" i="19"/>
  <c r="I110" i="19"/>
  <c r="K110" i="19"/>
  <c r="N110" i="19"/>
  <c r="U110" i="19"/>
  <c r="W110" i="19"/>
  <c r="Y110" i="19"/>
  <c r="K115" i="19"/>
  <c r="U115" i="19"/>
  <c r="W115" i="19"/>
  <c r="Y115" i="19"/>
  <c r="I120" i="19"/>
  <c r="K120" i="19"/>
  <c r="N120" i="19"/>
  <c r="Z123" i="19"/>
  <c r="AA123" i="19"/>
  <c r="U120" i="19"/>
  <c r="W120" i="19"/>
  <c r="Y120" i="19"/>
  <c r="I125" i="19"/>
  <c r="K125" i="19"/>
  <c r="N125" i="19"/>
  <c r="U125" i="19"/>
  <c r="W125" i="19"/>
  <c r="Y125" i="19"/>
  <c r="I130" i="19"/>
  <c r="K130" i="19"/>
  <c r="N130" i="19"/>
  <c r="U130" i="19"/>
  <c r="W130" i="19"/>
  <c r="Y130" i="19"/>
  <c r="U135" i="19"/>
  <c r="W135" i="19"/>
  <c r="Y135" i="19"/>
  <c r="I140" i="19"/>
  <c r="K140" i="19"/>
  <c r="N140" i="19"/>
  <c r="U140" i="19"/>
  <c r="W140" i="19"/>
  <c r="Y140" i="19"/>
  <c r="I142" i="19"/>
  <c r="K142" i="19"/>
  <c r="N142" i="19"/>
  <c r="W142" i="19"/>
  <c r="Y142" i="19"/>
  <c r="I144" i="19"/>
  <c r="K144" i="19"/>
  <c r="N144" i="19"/>
  <c r="W144" i="19"/>
  <c r="Y144" i="19"/>
  <c r="K146" i="19"/>
  <c r="U146" i="19"/>
  <c r="W146" i="19"/>
  <c r="Y146" i="19"/>
  <c r="I151" i="19"/>
  <c r="K151" i="19"/>
  <c r="N151" i="19"/>
  <c r="Z154" i="19"/>
  <c r="AA154" i="19"/>
  <c r="U151" i="19"/>
  <c r="W151" i="19"/>
  <c r="Y151" i="19"/>
  <c r="I156" i="19"/>
  <c r="K156" i="19"/>
  <c r="N156" i="19"/>
  <c r="I158" i="19"/>
  <c r="K158" i="19"/>
  <c r="N158" i="19"/>
  <c r="U158" i="19"/>
  <c r="W158" i="19"/>
  <c r="Y158" i="19"/>
  <c r="K164" i="19"/>
  <c r="I165" i="19"/>
  <c r="K165" i="19"/>
  <c r="N165" i="19"/>
  <c r="Z166" i="19"/>
  <c r="I166" i="19"/>
  <c r="K166" i="19"/>
  <c r="N166" i="19"/>
  <c r="M166" i="19"/>
  <c r="I167" i="19"/>
  <c r="K167" i="19"/>
  <c r="N167" i="19"/>
  <c r="M167" i="19"/>
  <c r="U167" i="19"/>
  <c r="W167" i="19"/>
  <c r="Y167" i="19"/>
  <c r="I169" i="19"/>
  <c r="K169" i="19"/>
  <c r="N169" i="19"/>
  <c r="U169" i="19"/>
  <c r="W169" i="19"/>
  <c r="Y169" i="19"/>
  <c r="I170" i="19"/>
  <c r="K170" i="19"/>
  <c r="N170" i="19"/>
  <c r="U170" i="19"/>
  <c r="W170" i="19"/>
  <c r="Y170" i="19"/>
  <c r="K171" i="19"/>
  <c r="I172" i="19"/>
  <c r="K172" i="19"/>
  <c r="N172" i="19"/>
  <c r="M172" i="19"/>
  <c r="U172" i="19"/>
  <c r="W172" i="19"/>
  <c r="Y172" i="19"/>
  <c r="I173" i="19"/>
  <c r="K173" i="19"/>
  <c r="N173" i="19"/>
  <c r="M173" i="19"/>
  <c r="U173" i="19"/>
  <c r="W173" i="19"/>
  <c r="Y173" i="19"/>
  <c r="I174" i="19"/>
  <c r="K174" i="19"/>
  <c r="N174" i="19"/>
  <c r="M174" i="19"/>
  <c r="U174" i="19"/>
  <c r="W174" i="19"/>
  <c r="Y174" i="19"/>
  <c r="I175" i="19"/>
  <c r="U175" i="19"/>
  <c r="W175" i="19"/>
  <c r="Y175" i="19"/>
  <c r="I176" i="19"/>
  <c r="K176" i="19"/>
  <c r="N176" i="19"/>
  <c r="Z179" i="19"/>
  <c r="AA179" i="19"/>
  <c r="U176" i="19"/>
  <c r="W176" i="19"/>
  <c r="Y176" i="19"/>
  <c r="I181" i="19"/>
  <c r="K181" i="19"/>
  <c r="N181" i="19"/>
  <c r="M181" i="19"/>
  <c r="U181" i="19"/>
  <c r="W181" i="19"/>
  <c r="Y181" i="19"/>
  <c r="I182" i="19"/>
  <c r="K182" i="19"/>
  <c r="N182" i="19"/>
  <c r="M182" i="19"/>
  <c r="U182" i="19"/>
  <c r="W182" i="19"/>
  <c r="Y182" i="19"/>
  <c r="I183" i="19"/>
  <c r="U183" i="19"/>
  <c r="W183" i="19"/>
  <c r="Y183" i="19"/>
  <c r="I184" i="19"/>
  <c r="K184" i="19"/>
  <c r="N184" i="19"/>
  <c r="M184" i="19"/>
  <c r="U184" i="19"/>
  <c r="W184" i="19"/>
  <c r="Y184" i="19"/>
  <c r="G10" i="19"/>
  <c r="G15" i="19"/>
  <c r="G16" i="19"/>
  <c r="G18" i="19"/>
  <c r="Z36" i="19"/>
  <c r="AA36" i="19"/>
  <c r="Z38" i="19"/>
  <c r="AA38" i="19"/>
  <c r="Z161" i="19"/>
  <c r="AA161" i="19"/>
  <c r="Z162" i="19"/>
  <c r="AA162" i="19"/>
  <c r="M86" i="19"/>
  <c r="Z87" i="19"/>
  <c r="AA87" i="19"/>
  <c r="M16" i="19"/>
  <c r="Z17" i="19"/>
  <c r="AA17" i="19"/>
  <c r="Z85" i="19"/>
  <c r="AA85" i="19"/>
  <c r="M88" i="19"/>
  <c r="Z89" i="19"/>
  <c r="AA89" i="19"/>
  <c r="M53" i="19"/>
  <c r="Z54" i="19"/>
  <c r="AA54" i="19"/>
  <c r="Z156" i="19"/>
  <c r="AA156" i="19"/>
  <c r="Z157" i="19"/>
  <c r="AA157" i="19"/>
  <c r="Z103" i="19"/>
  <c r="AA103" i="19"/>
  <c r="Z102" i="19"/>
  <c r="AA102" i="19"/>
  <c r="Z101" i="19"/>
  <c r="AA101" i="19"/>
  <c r="Z128" i="19"/>
  <c r="AA128" i="19"/>
  <c r="Z127" i="19"/>
  <c r="AA127" i="19"/>
  <c r="Z126" i="19"/>
  <c r="AA126" i="19"/>
  <c r="Z113" i="19"/>
  <c r="AA113" i="19"/>
  <c r="Z112" i="19"/>
  <c r="AA112" i="19"/>
  <c r="Z111" i="19"/>
  <c r="AA111" i="19"/>
  <c r="Z138" i="19"/>
  <c r="AA138" i="19"/>
  <c r="Z137" i="19"/>
  <c r="AA137" i="19"/>
  <c r="Z136" i="19"/>
  <c r="AA136" i="19"/>
  <c r="Z108" i="19"/>
  <c r="AA108" i="19"/>
  <c r="Z106" i="19"/>
  <c r="AA106" i="19"/>
  <c r="Z107" i="19"/>
  <c r="AA107" i="19"/>
  <c r="Z94" i="19"/>
  <c r="AA94" i="19"/>
  <c r="Z93" i="19"/>
  <c r="AA93" i="19"/>
  <c r="Z91" i="19"/>
  <c r="AA91" i="19"/>
  <c r="Z92" i="19"/>
  <c r="AA92" i="19"/>
  <c r="Z57" i="19"/>
  <c r="AA57" i="19"/>
  <c r="Z58" i="19"/>
  <c r="AA58" i="19"/>
  <c r="Z56" i="19"/>
  <c r="AA56" i="19"/>
  <c r="Z118" i="19"/>
  <c r="AA118" i="19"/>
  <c r="Z117" i="19"/>
  <c r="AA117" i="19"/>
  <c r="Z116" i="19"/>
  <c r="AA116" i="19"/>
  <c r="Z133" i="19"/>
  <c r="AA133" i="19"/>
  <c r="Z131" i="19"/>
  <c r="AA131" i="19"/>
  <c r="Z132" i="19"/>
  <c r="AA132" i="19"/>
  <c r="Z98" i="19"/>
  <c r="AA98" i="19"/>
  <c r="Z97" i="19"/>
  <c r="AA97" i="19"/>
  <c r="Z96" i="19"/>
  <c r="AA96" i="19"/>
  <c r="Z63" i="19"/>
  <c r="AA63" i="19"/>
  <c r="Z61" i="19"/>
  <c r="AA61" i="19"/>
  <c r="Z62" i="19"/>
  <c r="AA62" i="19"/>
  <c r="Z177" i="19"/>
  <c r="AA177" i="19"/>
  <c r="Z178" i="19"/>
  <c r="AA178" i="19"/>
  <c r="Z147" i="19"/>
  <c r="AA147" i="19"/>
  <c r="Z148" i="19"/>
  <c r="AA148" i="19"/>
  <c r="Z153" i="19"/>
  <c r="AA153" i="19"/>
  <c r="Z152" i="19"/>
  <c r="AA152" i="19"/>
  <c r="Z163" i="19"/>
  <c r="AA163" i="19"/>
  <c r="Z160" i="19"/>
  <c r="AA160" i="19"/>
  <c r="Z159" i="19"/>
  <c r="AA159" i="19"/>
  <c r="Z143" i="19"/>
  <c r="AA143" i="19"/>
  <c r="Z11" i="19"/>
  <c r="AA11" i="19"/>
  <c r="Z12" i="19"/>
  <c r="AA12" i="19"/>
  <c r="Z130" i="19"/>
  <c r="AA130" i="19"/>
  <c r="Z134" i="19"/>
  <c r="AA134" i="19"/>
  <c r="M120" i="19"/>
  <c r="Z124" i="19"/>
  <c r="AA124" i="19"/>
  <c r="M82" i="19"/>
  <c r="AA84" i="19"/>
  <c r="M72" i="19"/>
  <c r="AA74" i="19"/>
  <c r="M100" i="19"/>
  <c r="Z104" i="19"/>
  <c r="AA104" i="19"/>
  <c r="M135" i="19"/>
  <c r="Z139" i="19"/>
  <c r="AA139" i="19"/>
  <c r="M125" i="19"/>
  <c r="Z129" i="19"/>
  <c r="AA129" i="19"/>
  <c r="M110" i="19"/>
  <c r="Z114" i="19"/>
  <c r="AA114" i="19"/>
  <c r="AA66" i="19"/>
  <c r="M55" i="19"/>
  <c r="Z59" i="19"/>
  <c r="AA59" i="19"/>
  <c r="M115" i="19"/>
  <c r="Z119" i="19"/>
  <c r="AA119" i="19"/>
  <c r="M68" i="19"/>
  <c r="AA70" i="19"/>
  <c r="M176" i="19"/>
  <c r="Z180" i="19"/>
  <c r="AA180" i="19"/>
  <c r="M140" i="19"/>
  <c r="Z141" i="19"/>
  <c r="AA141" i="19"/>
  <c r="M105" i="19"/>
  <c r="Z109" i="19"/>
  <c r="AA109" i="19"/>
  <c r="M90" i="19"/>
  <c r="M70" i="19"/>
  <c r="AA72" i="19"/>
  <c r="M66" i="19"/>
  <c r="AA68" i="19"/>
  <c r="M95" i="19"/>
  <c r="Z99" i="19"/>
  <c r="AA99" i="19"/>
  <c r="M60" i="19"/>
  <c r="Z64" i="19"/>
  <c r="AA64" i="19"/>
  <c r="M51" i="19"/>
  <c r="AA53" i="19"/>
  <c r="AA31" i="19"/>
  <c r="M18" i="19"/>
  <c r="Z18" i="19"/>
  <c r="AA18" i="19"/>
  <c r="M151" i="19"/>
  <c r="Z155" i="19"/>
  <c r="AA155" i="19"/>
  <c r="M43" i="19"/>
  <c r="AA45" i="19"/>
  <c r="M19" i="19"/>
  <c r="AA21" i="19"/>
  <c r="M78" i="19"/>
  <c r="AA80" i="19"/>
  <c r="M45" i="19"/>
  <c r="AA47" i="19"/>
  <c r="M35" i="19"/>
  <c r="AA37" i="19"/>
  <c r="M21" i="19"/>
  <c r="AA23" i="19"/>
  <c r="M33" i="19"/>
  <c r="AA35" i="19"/>
  <c r="M170" i="19"/>
  <c r="Z171" i="19"/>
  <c r="M39" i="19"/>
  <c r="Z146" i="19"/>
  <c r="AA146" i="19"/>
  <c r="Z150" i="19"/>
  <c r="AA150" i="19"/>
  <c r="M142" i="19"/>
  <c r="M74" i="19"/>
  <c r="AA76" i="19"/>
  <c r="M31" i="19"/>
  <c r="AA33" i="19"/>
  <c r="M76" i="19"/>
  <c r="AA78" i="19"/>
  <c r="M144" i="19"/>
  <c r="Z145" i="19"/>
  <c r="AA145" i="19"/>
  <c r="M80" i="19"/>
  <c r="AA82" i="19"/>
  <c r="M47" i="19"/>
  <c r="M37" i="19"/>
  <c r="AA39" i="19"/>
  <c r="M27" i="19"/>
  <c r="AA29" i="19"/>
  <c r="M23" i="19"/>
  <c r="AA25" i="19"/>
  <c r="M15" i="19"/>
  <c r="AA16" i="19"/>
  <c r="M25" i="19"/>
  <c r="AA27" i="19"/>
  <c r="M10" i="19"/>
  <c r="Z14" i="19"/>
  <c r="AA14" i="19"/>
  <c r="Z10" i="19"/>
  <c r="AA10" i="19"/>
  <c r="Z50" i="19"/>
  <c r="AA50" i="19"/>
  <c r="M84" i="19"/>
  <c r="N168" i="19"/>
  <c r="N164" i="19"/>
  <c r="Z164" i="19"/>
  <c r="I76" i="19"/>
  <c r="I68" i="19"/>
  <c r="Z42" i="19"/>
  <c r="AA42" i="19"/>
  <c r="I33" i="19"/>
  <c r="I25" i="19"/>
  <c r="I18" i="19"/>
  <c r="N171" i="19"/>
  <c r="M171" i="19"/>
  <c r="I146" i="19"/>
  <c r="I135" i="19"/>
  <c r="I115" i="19"/>
  <c r="I84" i="19"/>
  <c r="Z55" i="19"/>
  <c r="AA55" i="19"/>
  <c r="Z176" i="19"/>
  <c r="AA176" i="19"/>
  <c r="Z174" i="19"/>
  <c r="AA174" i="19"/>
  <c r="Z182" i="19"/>
  <c r="AA182" i="19"/>
  <c r="Z142" i="19"/>
  <c r="AA142" i="19"/>
  <c r="Z173" i="19"/>
  <c r="AA173" i="19"/>
  <c r="Z151" i="19"/>
  <c r="AA151" i="19"/>
  <c r="Z60" i="19"/>
  <c r="AA60" i="19"/>
  <c r="AA166" i="19"/>
  <c r="Z90" i="19"/>
  <c r="AA90" i="19"/>
  <c r="Z181" i="19"/>
  <c r="AA181" i="19"/>
  <c r="Z144" i="19"/>
  <c r="AA144" i="19"/>
  <c r="Z125" i="19"/>
  <c r="AA125" i="19"/>
  <c r="Z184" i="19"/>
  <c r="AA184" i="19"/>
  <c r="AA19" i="19"/>
  <c r="Z110" i="19"/>
  <c r="AA110" i="19"/>
  <c r="Z100" i="19"/>
  <c r="AA100" i="19"/>
  <c r="AA88" i="19"/>
  <c r="Z65" i="19"/>
  <c r="AA65" i="19"/>
  <c r="Z135" i="19"/>
  <c r="AA135" i="19"/>
  <c r="Z183" i="19"/>
  <c r="AA183" i="19"/>
  <c r="Z170" i="19"/>
  <c r="AA170" i="19"/>
  <c r="Z158" i="19"/>
  <c r="AA158" i="19"/>
  <c r="Z175" i="19"/>
  <c r="AA175" i="19"/>
  <c r="AA86" i="19"/>
  <c r="Z169" i="19"/>
  <c r="AA169" i="19"/>
  <c r="M169" i="19"/>
  <c r="Z167" i="19"/>
  <c r="AA167" i="19"/>
  <c r="M156" i="19"/>
  <c r="M165" i="19"/>
  <c r="M158" i="19"/>
  <c r="M146" i="19"/>
  <c r="Z140" i="19"/>
  <c r="AA140" i="19"/>
  <c r="Z120" i="19"/>
  <c r="AA120" i="19"/>
  <c r="Z115" i="19"/>
  <c r="AA115" i="19"/>
  <c r="M130" i="19"/>
  <c r="Z105" i="19"/>
  <c r="AA105" i="19"/>
  <c r="Z95" i="19"/>
  <c r="AA95" i="19"/>
  <c r="M65" i="19"/>
  <c r="M29" i="19"/>
  <c r="W213" i="19"/>
  <c r="W212" i="19"/>
  <c r="AA164" i="19"/>
  <c r="Z165" i="19"/>
  <c r="AA165" i="19"/>
  <c r="M41" i="19"/>
  <c r="AA43" i="19"/>
  <c r="M168" i="19"/>
  <c r="Z168" i="19"/>
  <c r="AA168" i="19"/>
  <c r="M49" i="19"/>
  <c r="AA51" i="19"/>
  <c r="AA49" i="19"/>
  <c r="Z172" i="19"/>
  <c r="AA172" i="19"/>
  <c r="AA171" i="19"/>
  <c r="AA41" i="19"/>
  <c r="M164" i="19"/>
  <c r="G53" i="19"/>
  <c r="G51" i="19"/>
  <c r="G49" i="19"/>
  <c r="G47" i="19"/>
  <c r="G45" i="19"/>
  <c r="G43" i="19"/>
  <c r="G55" i="19"/>
  <c r="G41" i="19"/>
  <c r="G39" i="19"/>
  <c r="G37" i="19"/>
  <c r="G35" i="19"/>
  <c r="G33" i="19"/>
  <c r="G31" i="19"/>
  <c r="G29" i="19"/>
  <c r="G27" i="19"/>
  <c r="G25" i="19"/>
  <c r="G23" i="19"/>
  <c r="G21" i="19"/>
  <c r="G19" i="19"/>
  <c r="Y211" i="19"/>
  <c r="Y210" i="19"/>
  <c r="Y209" i="19"/>
  <c r="Y208" i="19"/>
  <c r="Y207" i="19"/>
  <c r="Y206" i="19"/>
  <c r="Y205" i="19"/>
  <c r="Y204" i="19"/>
  <c r="Y203" i="19"/>
  <c r="Y202" i="19"/>
  <c r="Y201" i="19"/>
  <c r="Y200" i="19"/>
  <c r="Y199" i="19"/>
  <c r="Y198" i="19"/>
  <c r="Y197" i="19"/>
  <c r="Y185" i="19"/>
  <c r="W211" i="19"/>
  <c r="W210" i="19"/>
  <c r="W209" i="19"/>
  <c r="W208" i="19"/>
  <c r="W207" i="19"/>
  <c r="W206" i="19"/>
  <c r="W205" i="19"/>
  <c r="W187" i="19"/>
  <c r="W186" i="19"/>
  <c r="W185" i="19"/>
  <c r="W200" i="19"/>
  <c r="N186" i="19"/>
  <c r="M186" i="19"/>
  <c r="N185" i="19"/>
  <c r="N213" i="19"/>
  <c r="Z213" i="19"/>
  <c r="AA213" i="19"/>
  <c r="N212" i="19"/>
  <c r="Z212" i="19"/>
  <c r="AA212" i="19"/>
  <c r="N211" i="19"/>
  <c r="Z211" i="19"/>
  <c r="AA211" i="19"/>
  <c r="N210" i="19"/>
  <c r="Z210" i="19"/>
  <c r="AA210" i="19"/>
  <c r="N209" i="19"/>
  <c r="Z209" i="19"/>
  <c r="AA209" i="19"/>
  <c r="N208" i="19"/>
  <c r="Z208" i="19"/>
  <c r="AA208" i="19"/>
  <c r="N207" i="19"/>
  <c r="Z207" i="19"/>
  <c r="AA207" i="19"/>
  <c r="N206" i="19"/>
  <c r="Z206" i="19"/>
  <c r="AA206" i="19"/>
  <c r="N205" i="19"/>
  <c r="Z205" i="19"/>
  <c r="AA205" i="19"/>
  <c r="N204" i="19"/>
  <c r="Z204" i="19"/>
  <c r="AA204" i="19"/>
  <c r="N203" i="19"/>
  <c r="Z203" i="19"/>
  <c r="AA203" i="19"/>
  <c r="N202" i="19"/>
  <c r="Z202" i="19"/>
  <c r="AA202" i="19"/>
  <c r="N201" i="19"/>
  <c r="Z201" i="19"/>
  <c r="AA201" i="19"/>
  <c r="N200" i="19"/>
  <c r="Z200" i="19"/>
  <c r="AA200" i="19"/>
  <c r="N199" i="19"/>
  <c r="Z199" i="19"/>
  <c r="AA199" i="19"/>
  <c r="N198" i="19"/>
  <c r="Z198" i="19"/>
  <c r="AA198" i="19"/>
  <c r="Z197" i="19"/>
  <c r="AA197" i="19"/>
  <c r="N196" i="19"/>
  <c r="Z196" i="19"/>
  <c r="AA196" i="19"/>
  <c r="N195" i="19"/>
  <c r="Z195" i="19"/>
  <c r="AA195" i="19"/>
  <c r="N194" i="19"/>
  <c r="Z194" i="19"/>
  <c r="AA194" i="19"/>
  <c r="U213" i="19"/>
  <c r="U212" i="19"/>
  <c r="U211" i="19"/>
  <c r="U210" i="19"/>
  <c r="U209" i="19"/>
  <c r="U208" i="19"/>
  <c r="U206" i="19"/>
  <c r="U199" i="19"/>
  <c r="U197" i="19"/>
  <c r="U193" i="19"/>
  <c r="U192" i="19"/>
  <c r="U190" i="19"/>
  <c r="U188" i="19"/>
  <c r="U187" i="19"/>
  <c r="U186" i="19"/>
  <c r="N193" i="19"/>
  <c r="N192" i="19"/>
  <c r="N188" i="19"/>
  <c r="N187" i="19"/>
  <c r="W203" i="19"/>
  <c r="Y213" i="19"/>
  <c r="K213" i="19"/>
  <c r="I213" i="19"/>
  <c r="G213" i="19"/>
  <c r="Y212" i="19"/>
  <c r="K212" i="19"/>
  <c r="I212" i="19"/>
  <c r="G212" i="19"/>
  <c r="K211" i="19"/>
  <c r="I211" i="19"/>
  <c r="G211" i="19"/>
  <c r="K210" i="19"/>
  <c r="I210" i="19"/>
  <c r="G210" i="19"/>
  <c r="K209" i="19"/>
  <c r="I209" i="19"/>
  <c r="G209" i="19"/>
  <c r="K208" i="19"/>
  <c r="I208" i="19"/>
  <c r="G208" i="19"/>
  <c r="K207" i="19"/>
  <c r="I207" i="19"/>
  <c r="G207" i="19"/>
  <c r="K206" i="19"/>
  <c r="I206" i="19"/>
  <c r="G206" i="19"/>
  <c r="K205" i="19"/>
  <c r="I205" i="19"/>
  <c r="G205" i="19"/>
  <c r="W204" i="19"/>
  <c r="K204" i="19"/>
  <c r="I204" i="19"/>
  <c r="G204" i="19"/>
  <c r="K203" i="19"/>
  <c r="I203" i="19"/>
  <c r="G203" i="19"/>
  <c r="W202" i="19"/>
  <c r="K202" i="19"/>
  <c r="I202" i="19"/>
  <c r="G202" i="19"/>
  <c r="W201" i="19"/>
  <c r="K201" i="19"/>
  <c r="I201" i="19"/>
  <c r="G201" i="19"/>
  <c r="Y196" i="19"/>
  <c r="Y195" i="19"/>
  <c r="Y194" i="19"/>
  <c r="Y193" i="19"/>
  <c r="Y192" i="19"/>
  <c r="Y190" i="19"/>
  <c r="Y188" i="19"/>
  <c r="Y187" i="19"/>
  <c r="W199" i="19"/>
  <c r="W198" i="19"/>
  <c r="W197" i="19"/>
  <c r="W196" i="19"/>
  <c r="W195" i="19"/>
  <c r="W194" i="19"/>
  <c r="W193" i="19"/>
  <c r="W192" i="19"/>
  <c r="W190" i="19"/>
  <c r="W188" i="19"/>
  <c r="Y186" i="19"/>
  <c r="K200" i="19"/>
  <c r="I200" i="19"/>
  <c r="G200" i="19"/>
  <c r="K199" i="19"/>
  <c r="I199" i="19"/>
  <c r="G199" i="19"/>
  <c r="K198" i="19"/>
  <c r="I198" i="19"/>
  <c r="G198" i="19"/>
  <c r="K196" i="19"/>
  <c r="I196" i="19"/>
  <c r="G196" i="19"/>
  <c r="K195" i="19"/>
  <c r="I195" i="19"/>
  <c r="G195" i="19"/>
  <c r="K194" i="19"/>
  <c r="I194" i="19"/>
  <c r="G194" i="19"/>
  <c r="K193" i="19"/>
  <c r="I193" i="19"/>
  <c r="G193" i="19"/>
  <c r="K192" i="19"/>
  <c r="I192" i="19"/>
  <c r="G192" i="19"/>
  <c r="K190" i="19"/>
  <c r="I190" i="19"/>
  <c r="G190" i="19"/>
  <c r="K188" i="19"/>
  <c r="I188" i="19"/>
  <c r="G188" i="19"/>
  <c r="K187" i="19"/>
  <c r="I187" i="19"/>
  <c r="G187" i="19"/>
  <c r="K186" i="19"/>
  <c r="I186" i="19"/>
  <c r="G186" i="19"/>
  <c r="U185" i="19"/>
  <c r="K185" i="19"/>
  <c r="I185" i="19"/>
  <c r="G185" i="19"/>
  <c r="G184" i="19"/>
  <c r="G183" i="19"/>
  <c r="G175" i="19"/>
  <c r="G182" i="19"/>
  <c r="G181" i="19"/>
  <c r="G176" i="19"/>
  <c r="G174" i="19"/>
  <c r="G173" i="19"/>
  <c r="G172" i="19"/>
  <c r="G171" i="19"/>
  <c r="G170" i="19"/>
  <c r="G169" i="19"/>
  <c r="G168" i="19"/>
  <c r="G167" i="19"/>
  <c r="G166" i="19"/>
  <c r="G68" i="19"/>
  <c r="G74" i="19"/>
  <c r="G76" i="19"/>
  <c r="G78" i="19"/>
  <c r="G165" i="19"/>
  <c r="G164" i="19"/>
  <c r="G158" i="19"/>
  <c r="G156" i="19"/>
  <c r="G151" i="19"/>
  <c r="G146" i="19"/>
  <c r="G144" i="19"/>
  <c r="G142" i="19"/>
  <c r="G140" i="19"/>
  <c r="G95" i="19"/>
  <c r="G80" i="19"/>
  <c r="G66" i="19"/>
  <c r="G72" i="19"/>
  <c r="G135" i="19"/>
  <c r="G130" i="19"/>
  <c r="G125" i="19"/>
  <c r="G120" i="19"/>
  <c r="G115" i="19"/>
  <c r="G110" i="19"/>
  <c r="G100" i="19"/>
  <c r="G105" i="19"/>
  <c r="G90" i="19"/>
  <c r="G88" i="19"/>
  <c r="G86" i="19"/>
  <c r="G84" i="19"/>
  <c r="G82" i="19"/>
  <c r="G65" i="19"/>
  <c r="G70" i="19"/>
  <c r="G60" i="19"/>
  <c r="M188" i="19"/>
  <c r="Z188" i="19"/>
  <c r="AA188" i="19"/>
  <c r="Z186" i="19"/>
  <c r="AA186" i="19"/>
  <c r="M187" i="19"/>
  <c r="Z187" i="19"/>
  <c r="AA187" i="19"/>
  <c r="M190" i="19"/>
  <c r="Z190" i="19"/>
  <c r="AA190" i="19"/>
  <c r="M193" i="19"/>
  <c r="Z193" i="19"/>
  <c r="AA193" i="19"/>
  <c r="M192" i="19"/>
  <c r="Z192" i="19"/>
  <c r="AA192" i="19"/>
  <c r="Z185" i="19"/>
  <c r="AA185" i="19"/>
  <c r="M210" i="19"/>
  <c r="M207" i="19"/>
  <c r="M200" i="19"/>
  <c r="M212" i="19"/>
  <c r="M204" i="19"/>
  <c r="M185" i="19"/>
  <c r="M205" i="19"/>
  <c r="M194" i="19"/>
  <c r="M198" i="19"/>
  <c r="M206" i="19"/>
  <c r="M195" i="19"/>
  <c r="M211" i="19"/>
  <c r="M199" i="19"/>
  <c r="M201" i="19"/>
  <c r="M209" i="19"/>
  <c r="M213" i="19"/>
  <c r="M202" i="19"/>
  <c r="M208" i="19"/>
  <c r="M203" i="19"/>
  <c r="M196" i="19"/>
  <c r="A209" i="19"/>
  <c r="A211" i="19"/>
  <c r="A212" i="19"/>
  <c r="A213" i="19"/>
  <c r="A214" i="19"/>
  <c r="A215" i="19"/>
  <c r="A216" i="19"/>
  <c r="A217" i="19"/>
  <c r="A218" i="19"/>
  <c r="A219" i="19"/>
  <c r="A220" i="19"/>
  <c r="A221" i="19"/>
  <c r="A222" i="19"/>
  <c r="A223" i="19"/>
  <c r="A224" i="19"/>
  <c r="A225" i="19"/>
  <c r="A226" i="19"/>
  <c r="A227" i="19"/>
  <c r="A228" i="19"/>
  <c r="A229" i="19"/>
  <c r="A230" i="19"/>
  <c r="A231" i="19"/>
  <c r="A232" i="19"/>
  <c r="A233" i="19"/>
  <c r="A234" i="19"/>
</calcChain>
</file>

<file path=xl/comments1.xml><?xml version="1.0" encoding="utf-8"?>
<comments xmlns="http://schemas.openxmlformats.org/spreadsheetml/2006/main">
  <authors>
    <author>Martha cecilia Sanchez Valencia</author>
    <author>BlackHatPass</author>
  </authors>
  <commentList>
    <comment ref="B7" authorId="0" shapeId="0">
      <text>
        <r>
          <rPr>
            <b/>
            <sz val="9"/>
            <color indexed="81"/>
            <rFont val="Tahoma"/>
            <family val="2"/>
          </rPr>
          <t>Nombre de identificación dado por el proceso  al activo de información.</t>
        </r>
      </text>
    </comment>
    <comment ref="E7" authorId="0" shapeId="0">
      <text>
        <r>
          <rPr>
            <b/>
            <sz val="9"/>
            <color indexed="81"/>
            <rFont val="Tahoma"/>
            <family val="2"/>
          </rPr>
          <t xml:space="preserve"> Software: software de aplicación, software del sistema,  herramientas de desarrollo y utilidades.
 Hardware: equipo de tratamiento (procesadores, monitores, portátiles, módems), equipo de comunicaciones (routers, centrales digitales, máquinas de fax), medios magnéticos (discos y cintas), medios removibles y otro equipo técnico (suministro de energía, unidades de aire acondicionado).
 Información pura: información almacenada física o digitalmente como bases de datos y archivos de datos, contratos, acuerdos, documentación del sistema, información sobre investigación, manuales de usuario, registros de auditoria, procedimientos, instructivos, planes de continuidad, actas, hojas de vida, información archivada.
 Intangibles: Reputación, imagen
 Conocimiento: Personas y sus calificaciones: habilidades y experiencia
Servicios: Servicios de computación y comunicaciones, tales como Internet, correo electrónico, páginas de consulta, directorios compartidos e Intranet, entre otros. También servicios de mantenimiento.
</t>
        </r>
      </text>
    </comment>
    <comment ref="F7" authorId="0" shapeId="0">
      <text>
        <r>
          <rPr>
            <b/>
            <sz val="9"/>
            <color indexed="81"/>
            <rFont val="Tahoma"/>
            <family val="2"/>
          </rPr>
          <t>Persona o entidad que cuenta con la responsabilidad gerencial aprobada de controlar la producción, desarrollo, mantenimiento, uso y seguridad de los activos.
El término “propietario” no significa que la persona en realidad tenga algún derecho de propiedad sobre el activo.
El término "Cargo Responsable" es equivalente a "Propietario"
Propietario 
Corresponde a una parte designada de la institución, un cargo, proceso, o grupo de trabajo que tiene la responsabilidad de definir:
• Quiénes tienen acceso y qué pueden hacer con la información (modificar, leer, procesar, entre otros).
• Cuáles son los requisitos para que la información se salvaguarde ante accesos no autorizados, modificación, pérdida de la confidencialidad o destrucción deliberada.
• Qué se hace con la información una vez ya no sea requerida.</t>
        </r>
      </text>
    </comment>
    <comment ref="M7" authorId="0" shapeId="0">
      <text>
        <r>
          <rPr>
            <b/>
            <sz val="9"/>
            <color indexed="81"/>
            <rFont val="Tahoma"/>
            <family val="2"/>
          </rPr>
          <t>Es el resultado de la suma de los valores de la Confidencialidad Integridad y Disponibilidad</t>
        </r>
      </text>
    </comment>
    <comment ref="O7" authorId="0" shapeId="0">
      <text>
        <r>
          <rPr>
            <b/>
            <sz val="9"/>
            <color indexed="81"/>
            <rFont val="Arial"/>
            <family val="2"/>
          </rPr>
          <t>Identificación de las causantes de riesgo que pueden ser amenazas o vulnerabilidades sobre los activos de información.</t>
        </r>
      </text>
    </comment>
    <comment ref="P7" authorId="0" shapeId="0">
      <text>
        <r>
          <rPr>
            <b/>
            <sz val="9"/>
            <color indexed="81"/>
            <rFont val="Tahoma"/>
            <family val="2"/>
          </rPr>
          <t>Identifique el riesgo correspondiente. Algunos ejemplos pueden ser:
- Alteración de la información
- Averías en los equipos
- Denegación del servicio
- Desgaste del equipo
- Desgaste de la infraestructura o red
- Fuga de información
- Perdida parcial/total de equipo
- Perdida total de información
- Propagación de los impactos
- Sanciones
Entre otros.</t>
        </r>
      </text>
    </comment>
    <comment ref="G8" authorId="1" shapeId="0">
      <text>
        <r>
          <rPr>
            <b/>
            <sz val="9"/>
            <color indexed="81"/>
            <rFont val="Tahoma"/>
            <family val="2"/>
          </rPr>
          <t>Impacto generado cuando existe acceso no autorizado al activo de información y la información que este gestiona.</t>
        </r>
      </text>
    </comment>
    <comment ref="I8" authorId="1" shapeId="0">
      <text>
        <r>
          <rPr>
            <b/>
            <sz val="9"/>
            <color indexed="81"/>
            <rFont val="Tahoma"/>
            <family val="2"/>
          </rPr>
          <t>Impacto generado cuando se pierde la completitud o exactitud del activo de información y la información que este gestiona.</t>
        </r>
      </text>
    </comment>
    <comment ref="K8" authorId="1" shapeId="0">
      <text>
        <r>
          <rPr>
            <b/>
            <sz val="9"/>
            <color indexed="81"/>
            <rFont val="Tahoma"/>
            <family val="2"/>
          </rPr>
          <t>Impacto generado cuando falta el activo de información y la información que este gestiona.</t>
        </r>
      </text>
    </comment>
  </commentList>
</comments>
</file>

<file path=xl/sharedStrings.xml><?xml version="1.0" encoding="utf-8"?>
<sst xmlns="http://schemas.openxmlformats.org/spreadsheetml/2006/main" count="2522" uniqueCount="1049">
  <si>
    <t>Software</t>
  </si>
  <si>
    <t>Conocimiento</t>
  </si>
  <si>
    <t>NIVEL</t>
  </si>
  <si>
    <t>MEDIA</t>
  </si>
  <si>
    <t>PROPIEDADES DE SEGURIDAD DEL ACTIVO DE INFORMACIÓN</t>
  </si>
  <si>
    <t>CONFIDENCIALIDAD</t>
  </si>
  <si>
    <t>INTEGRIDAD</t>
  </si>
  <si>
    <t>DISPONIBILIDAD</t>
  </si>
  <si>
    <t>Nivel</t>
  </si>
  <si>
    <t>ALTA</t>
  </si>
  <si>
    <t>BAJA</t>
  </si>
  <si>
    <t>Valor</t>
  </si>
  <si>
    <t>Casi Seguro</t>
  </si>
  <si>
    <t>Probable</t>
  </si>
  <si>
    <t>Posible</t>
  </si>
  <si>
    <t>Improbable</t>
  </si>
  <si>
    <t>Raro</t>
  </si>
  <si>
    <t>Descriptor</t>
  </si>
  <si>
    <t>Catastrófico</t>
  </si>
  <si>
    <t>Mayor</t>
  </si>
  <si>
    <t>Moderado</t>
  </si>
  <si>
    <t>Menor</t>
  </si>
  <si>
    <t>Insignificante</t>
  </si>
  <si>
    <t>Confidencialidad</t>
  </si>
  <si>
    <t>Integridad</t>
  </si>
  <si>
    <t>Disponibilidad</t>
  </si>
  <si>
    <t>IMPACTO</t>
  </si>
  <si>
    <t>Límite Inferior</t>
  </si>
  <si>
    <t>Límite Superior</t>
  </si>
  <si>
    <t>MUY BAJA</t>
  </si>
  <si>
    <t>MUY ALTA</t>
  </si>
  <si>
    <t>Financiero</t>
  </si>
  <si>
    <t>TABLAS DE REFERENCIA</t>
  </si>
  <si>
    <t>Imagen</t>
  </si>
  <si>
    <t>Legal</t>
  </si>
  <si>
    <t xml:space="preserve">RESPUESTA A LOS RIESGOS </t>
  </si>
  <si>
    <t>Asumir el riesgo</t>
  </si>
  <si>
    <t>Evitar el riesgo</t>
  </si>
  <si>
    <t xml:space="preserve">VALOR DEL ACTIVO </t>
  </si>
  <si>
    <t>TIPO DE RIESGO</t>
  </si>
  <si>
    <t>Compartir el riesgo</t>
  </si>
  <si>
    <t xml:space="preserve">Mitigar el riesgo </t>
  </si>
  <si>
    <t>Hardware</t>
  </si>
  <si>
    <t>Intangibles</t>
  </si>
  <si>
    <t xml:space="preserve">Mitigar el riesgo, Evitar, Compartir </t>
  </si>
  <si>
    <t>Continuidad Operativa</t>
  </si>
  <si>
    <t>Locativo</t>
  </si>
  <si>
    <t>RIESGO ASOCIADO A CID</t>
  </si>
  <si>
    <t>NOMBRE DEL ACTIVO</t>
  </si>
  <si>
    <t>TIPO DE ACTIVO</t>
  </si>
  <si>
    <t>MEDIO DE ALACENAMIENTO</t>
  </si>
  <si>
    <t>TRATAMIENTO DE RIESGOS</t>
  </si>
  <si>
    <t>TIPO DE IMPACTO</t>
  </si>
  <si>
    <t>Lógico</t>
  </si>
  <si>
    <t>Físico</t>
  </si>
  <si>
    <t>Reputacional</t>
  </si>
  <si>
    <t>#</t>
  </si>
  <si>
    <t>La ausencia del activo de información y la información que este gestiona no genera ningún impacto negativo en el proceso evaluado.</t>
  </si>
  <si>
    <t>El acceso no autorizado al activo de información y a la información que este gestiona impacta negativamente de manera leve al proceso evaluado.</t>
  </si>
  <si>
    <t>El acceso no autorizado al activo de información y a la información que este gestiona impacta negativamente al proceso evaluado.</t>
  </si>
  <si>
    <t>El acceso no autorizado al activo de información y a la información que este gestiona impacta negativamente a la Organización.</t>
  </si>
  <si>
    <t>El acceso no autorizado al activo de información y a la información que este gestiona impacta negativamente a la Organización y a terceros asociados.</t>
  </si>
  <si>
    <t>La pérdida de la exactitud y el estado completo del activo de información y la información que este gestiona impacta negativamente de manera leve al proceso evaluado.</t>
  </si>
  <si>
    <t>La pérdida de la exactitud y el estado completo del activo de información y la información que este gestiona impacta negativamente al proceso evaluado.</t>
  </si>
  <si>
    <t>La pérdida de la exactitud y el estado completo del activo de información y la información que este gestiona impacta negativamente a la Organización.</t>
  </si>
  <si>
    <t>La pérdida de la exactitud y el estado completo del activo de información y la información que este gestiona impacta negativamente a la Organización y a terceros asociados.</t>
  </si>
  <si>
    <t>La ausencia del activo de información y la información que este gestiona impacta negativamente a la Organización.</t>
  </si>
  <si>
    <t>La ausencia del activo de información y la información que este gestiona impacta negativamente a la Organización y a terceros asociados.</t>
  </si>
  <si>
    <t>La ausencia del activo de información y la información que este gestiona impacta negativamente de manera leve al proceso evaluado.</t>
  </si>
  <si>
    <t>La ausencia del activo de información y la información que este gestiona impacta negativamente al proceso evaluado.</t>
  </si>
  <si>
    <t>Emisión de resoluciones administrativas y/o judiciales por el incumplimiento de normas, regulaciones u obligaciones.</t>
  </si>
  <si>
    <t>NIVELES DE RIESGO</t>
  </si>
  <si>
    <t>DESCRIPCIÓN</t>
  </si>
  <si>
    <t>NIVEL DE PROBABILIDAD</t>
  </si>
  <si>
    <t>NIVEL DE PROBABILIDAD DEL RIESGO</t>
  </si>
  <si>
    <t>FINANCIERO</t>
  </si>
  <si>
    <t>CONTINUIDAD OPERATIVA</t>
  </si>
  <si>
    <t>IMAGEN</t>
  </si>
  <si>
    <t>LEGAL</t>
  </si>
  <si>
    <t>NIVELES Y RESPUESTA AL RIESGO</t>
  </si>
  <si>
    <t>VALOR DEL ACTIVO DE INFORMACIÓN</t>
  </si>
  <si>
    <t>El nivel de riesgo es Aceptable y se encuentra controlado en la Organización. Los riesgos en este nivel se deben revisar periódicamente.</t>
  </si>
  <si>
    <t xml:space="preserve">PROCESO </t>
  </si>
  <si>
    <t>Ítem No.</t>
  </si>
  <si>
    <t>DUEÑO DEL RIESGO</t>
  </si>
  <si>
    <t>RIESGO ASOCIADO A C-I-D</t>
  </si>
  <si>
    <t xml:space="preserve">VALOR IMPACTO </t>
  </si>
  <si>
    <t>NIVEL IMPACTO</t>
  </si>
  <si>
    <t>VALOR 
RIESGO</t>
  </si>
  <si>
    <t>NIVEL DE RIESGO</t>
  </si>
  <si>
    <t>N°</t>
  </si>
  <si>
    <t>Riesgos encontrados</t>
  </si>
  <si>
    <t>Activo Relacionado</t>
  </si>
  <si>
    <t>Causa</t>
  </si>
  <si>
    <t>Tratamiento</t>
  </si>
  <si>
    <t>Control</t>
  </si>
  <si>
    <t xml:space="preserve">Actividad </t>
  </si>
  <si>
    <t>Responsable</t>
  </si>
  <si>
    <t>Recursos adicionales</t>
  </si>
  <si>
    <t>Fecha de Inicio</t>
  </si>
  <si>
    <t>Fecha de Fin</t>
  </si>
  <si>
    <t>Observaciones</t>
  </si>
  <si>
    <t>MATRIZ DE RIESGOS DE SEGURIDAD DE LA INFORMACIÓN</t>
  </si>
  <si>
    <t>Revisión N°: 0</t>
  </si>
  <si>
    <t>PLAN DE TRATAMIENTO DE RIESGOS EN SEGURIDAD DE LA INFORMACIÓN</t>
  </si>
  <si>
    <t>EFICAZ / NO EFICAZ</t>
  </si>
  <si>
    <t>Eficaz</t>
  </si>
  <si>
    <t>No Eficaz</t>
  </si>
  <si>
    <t>El acceso no autorizado al activo de información y a la información que éste gestiona, no genera ningún impacto de tipo negativo sobre el proceso evaluado.</t>
  </si>
  <si>
    <t>La pérdida de la exactitud, la completitud del activo de información y la información que este gestiona, no genera  impacto negativo en el proceso evaluado.</t>
  </si>
  <si>
    <t>En caso de presentarse, la Organización tendría bajas consecuencias económicas.</t>
  </si>
  <si>
    <t>En caso de presentarse, la Organización tendría medianas consecuencias económicas.</t>
  </si>
  <si>
    <t>En caso de presentarse, la Organización tendría altas consecuencias económicas.</t>
  </si>
  <si>
    <t>En caso de presentarse, la Organización tendría nefastas consecuencias económicas.</t>
  </si>
  <si>
    <t>En caso de presentarse, el proceso de la Organización se vería afectado en su continuidad de manera total.</t>
  </si>
  <si>
    <t>En caso de presentarse, tendría un impacto catastrófico en la Organización a nivel nacional/ internacional.</t>
  </si>
  <si>
    <t>En caso de presentarse, tendría consecuencias o efectos sobre un grupo de funcionarios de manera interna.</t>
  </si>
  <si>
    <t>En caso de presentarse, la organización tendría multas.</t>
  </si>
  <si>
    <t>En caso de presentarse, el proceso de la Organización se vería afectado en su continuidad de manera mínima.</t>
  </si>
  <si>
    <t>En caso de presentarse, la organización tendría demandas.</t>
  </si>
  <si>
    <t>En caso de presentarse, la organización tendría una investigación disciplinaria.</t>
  </si>
  <si>
    <t>En caso de presentarse, la organización tendría una investigación fiscal.</t>
  </si>
  <si>
    <t>En caso de presentarse, el proceso de la Organización se vería afectado en su continuidad de manera moderada.</t>
  </si>
  <si>
    <t>En caso de presentarse, la Organización no tendría consecuencias económicas que impacten el funcionamiento, por tanto se asumirán las perdidas.</t>
  </si>
  <si>
    <t>CLASIFICACIÓN DEL ACTIVO DE INFORMACIÓN</t>
  </si>
  <si>
    <t>CAUSAL DE RIESGO (COMBINACIÓN DE LA AMENAZA Y LA VULNERABILIDAD)</t>
  </si>
  <si>
    <t>RIESGO IDENTIFICADO</t>
  </si>
  <si>
    <t xml:space="preserve">Código: </t>
  </si>
  <si>
    <t>Infraestructura</t>
  </si>
  <si>
    <t>VALOR PROBABILIDAD RIESGO</t>
  </si>
  <si>
    <t xml:space="preserve">Nombre del Proceso:
</t>
  </si>
  <si>
    <t>PROCESOS</t>
  </si>
  <si>
    <t>TIPO</t>
  </si>
  <si>
    <t>AMENAZA</t>
  </si>
  <si>
    <t>VULNERABILIDAD</t>
  </si>
  <si>
    <t>RIESGOS</t>
  </si>
  <si>
    <t>HARDWARE</t>
  </si>
  <si>
    <t>Incumplimiento en el mantenimiento del sistema de información</t>
  </si>
  <si>
    <t>Mantenimiento insuficiente/instalación fallida de los medios de almacenamiento.</t>
  </si>
  <si>
    <t>Averías en los equipos</t>
  </si>
  <si>
    <t>Destrucción de equipos o medios</t>
  </si>
  <si>
    <t>Ausencia de esquemas de reemplazo periódico</t>
  </si>
  <si>
    <t>Fuga de información</t>
  </si>
  <si>
    <t>Polvo o corrosión</t>
  </si>
  <si>
    <t>Susceptibilidad a la humedad, el polvo o la suciedad</t>
  </si>
  <si>
    <t>Desgaste del equipo</t>
  </si>
  <si>
    <t>Error en el uso</t>
  </si>
  <si>
    <t>Ausencia de un eficiente control de cambios en la configuración</t>
  </si>
  <si>
    <t>Perdida en el suministro de energía</t>
  </si>
  <si>
    <t>Susceptibilidad a la variación de voltaje</t>
  </si>
  <si>
    <t>Fenómenos meteorológicos
Condiciones medioambientales del Data Center</t>
  </si>
  <si>
    <t>Susceptibilidad a la variación de temperatura</t>
  </si>
  <si>
    <t>Hurto de medios o documentos</t>
  </si>
  <si>
    <t>Almacenamiento sin protección</t>
  </si>
  <si>
    <t>Falla de cuidado en la disposición final</t>
  </si>
  <si>
    <t>Copia no controlada</t>
  </si>
  <si>
    <t>SOFTWARE</t>
  </si>
  <si>
    <t>Abuso de los derechos</t>
  </si>
  <si>
    <t>Ausencia o insuficiencia de pruebas de software</t>
  </si>
  <si>
    <t>Defectos conocidos en el software</t>
  </si>
  <si>
    <t>Ausencia de política de cierre de sesión cuando se abandona la estación de trabajo</t>
  </si>
  <si>
    <t>Disposición o reutilización de los medios de almacenamiento sin borrado adecuado</t>
  </si>
  <si>
    <t>Gestión de pistas de auditoria</t>
  </si>
  <si>
    <t>Vulnerabilidades asociadas a software tercero</t>
  </si>
  <si>
    <t>Asignación errada de los derechos de acceso</t>
  </si>
  <si>
    <t>Corrupción de datos</t>
  </si>
  <si>
    <t>Software ampliamente distribuido</t>
  </si>
  <si>
    <t>Alteración de la información</t>
  </si>
  <si>
    <t>En términos de tiempos utilización de datos errados en los programas de aplicación</t>
  </si>
  <si>
    <t>Interfaz de usuario compleja</t>
  </si>
  <si>
    <t>Ausencia de documentación</t>
  </si>
  <si>
    <t>Configuración incorrecta de parámetros</t>
  </si>
  <si>
    <t>Perdida parcial/total de la información</t>
  </si>
  <si>
    <t>Fechas incorrectas</t>
  </si>
  <si>
    <t>Denegación del servicio</t>
  </si>
  <si>
    <t>Falsificación de derechos</t>
  </si>
  <si>
    <t xml:space="preserve">Ausencia de mecanismos de identificación y autenticación  </t>
  </si>
  <si>
    <t>Tablas de contraseñas sin protección</t>
  </si>
  <si>
    <t>Gestión deficiente de las contraseñas</t>
  </si>
  <si>
    <t>Procesamiento ilegal de datos</t>
  </si>
  <si>
    <t>Habilitación de servicios innecesarios</t>
  </si>
  <si>
    <t>Mal funcionamiento del software</t>
  </si>
  <si>
    <t>Software nuevo</t>
  </si>
  <si>
    <t>Especificaciones incompletas o no claras para los desarrolladores</t>
  </si>
  <si>
    <t>Ausencia de control de cambio</t>
  </si>
  <si>
    <t>Manipulación con software</t>
  </si>
  <si>
    <t>Descarga y uso no controlado de software</t>
  </si>
  <si>
    <t>Ausencia de copias de respaldo</t>
  </si>
  <si>
    <t>Ausencia de protección física de la edificación</t>
  </si>
  <si>
    <t>Uso no autorizado del equipo</t>
  </si>
  <si>
    <t>Falla en la producción de informes de gestión</t>
  </si>
  <si>
    <t>RED</t>
  </si>
  <si>
    <t>Negación de acciones</t>
  </si>
  <si>
    <t>Ausencia de pruebas de envió o recepción de mensajes</t>
  </si>
  <si>
    <t>Incumplimientos legales</t>
  </si>
  <si>
    <t>Escucha encubierta</t>
  </si>
  <si>
    <t>Líneas de comunicación sin protección</t>
  </si>
  <si>
    <t>Envío de datos sin cifrado</t>
  </si>
  <si>
    <t>Ausencia de protocolos de cifrado de datos</t>
  </si>
  <si>
    <t>Falla del equipo de telecomunicaciones</t>
  </si>
  <si>
    <t>Conexión deficiente de los cables</t>
  </si>
  <si>
    <t>Punto único de falla</t>
  </si>
  <si>
    <t>Ausencia de identificación y autenticación de emisor y receptor</t>
  </si>
  <si>
    <t>Espionaje remoto</t>
  </si>
  <si>
    <t>Arquitectura insegura de red</t>
  </si>
  <si>
    <t>Transferencia de contraseñas en texto plano</t>
  </si>
  <si>
    <t>Saturación del sistema de información</t>
  </si>
  <si>
    <t>Gestión inadecuada de la red</t>
  </si>
  <si>
    <t>Ausencia de controles contra ataques DoS</t>
  </si>
  <si>
    <t>Conexiones de red publica sin protección</t>
  </si>
  <si>
    <t>PERSONAL</t>
  </si>
  <si>
    <t>Incumplimiento en la disponibilidad del personal</t>
  </si>
  <si>
    <t>Ausencia de personal</t>
  </si>
  <si>
    <t>Procedimientos inadecuados de contratación</t>
  </si>
  <si>
    <t>Falta de capacitación en seguridad de la información</t>
  </si>
  <si>
    <t>Uso incorrecto de software y hardware</t>
  </si>
  <si>
    <t>Falta de conciencia acerca de la seguridad de la información</t>
  </si>
  <si>
    <t>Ausencia de mecanismos de monitoreo</t>
  </si>
  <si>
    <t>Trabajo no supervisado del personal externo o terceros</t>
  </si>
  <si>
    <t>Ausencia de políticas para el uso correcto de los medios de comunicaciones y mensajería</t>
  </si>
  <si>
    <t>LUGAR</t>
  </si>
  <si>
    <t>Destrucción del equipo</t>
  </si>
  <si>
    <t>Uso inadecuado o descuido del control de acceso físico a las edificaciones y oficinas</t>
  </si>
  <si>
    <t>Perdida total de equipo</t>
  </si>
  <si>
    <t>Inundación</t>
  </si>
  <si>
    <t>Ubicación en un área susceptible de inundación</t>
  </si>
  <si>
    <t>Perdida parcial/total de información</t>
  </si>
  <si>
    <t>Perdida del suministro de energía</t>
  </si>
  <si>
    <t>Red energética inestable</t>
  </si>
  <si>
    <t>Hurto del equipo</t>
  </si>
  <si>
    <t>ORGANIZACIÓN</t>
  </si>
  <si>
    <t>Abuso de derechos</t>
  </si>
  <si>
    <t>Ausencia de procedimiento formal para el registro y retiro de usuarios</t>
  </si>
  <si>
    <t>Ausencia de proceso formal para revisión de los derechos de acceso</t>
  </si>
  <si>
    <t>Ausencia o insuficiencia de disposiciones en los contratos con clientes y terceros</t>
  </si>
  <si>
    <t>Ausencia de procedimiento de monitoreo de los recursos de procesamiento de información</t>
  </si>
  <si>
    <t>Ausencia de auditorias</t>
  </si>
  <si>
    <t>Ausencia de procedimientos de identificación y valoración de riesgos</t>
  </si>
  <si>
    <t>Ausencia de reportes de fallas en los registros de administradores y operadores</t>
  </si>
  <si>
    <t>Respuesta inadecuada de mantenimiento del servicio</t>
  </si>
  <si>
    <t>No disponibilidad del servicio</t>
  </si>
  <si>
    <t>Ausencia de acuerdos de nivel de servicio o insuficiencia de los mismos</t>
  </si>
  <si>
    <t>Ausencia de procedimiento de control de cambios</t>
  </si>
  <si>
    <t>Ausencia de procedimiento formal para el control de documentación SGSI</t>
  </si>
  <si>
    <t>Ausencia de procedimiento formal para la supervisión del registro del SGSI</t>
  </si>
  <si>
    <t>Datos provenientes de fuentes no confiables</t>
  </si>
  <si>
    <t>Ausencia de procedimiento formal para la autorización de la información disponible al publico</t>
  </si>
  <si>
    <t>Ausencia de asignación adecuada de responsabilidades en la seguridad de la información</t>
  </si>
  <si>
    <t>Falla del equipo</t>
  </si>
  <si>
    <t>Ausencia de planes de continuidad</t>
  </si>
  <si>
    <t>Ausencia de políticas sobre el uso de correo electrónico</t>
  </si>
  <si>
    <t>Ausencia de procedimientos para la introducción de software en sistemas operativos</t>
  </si>
  <si>
    <t>Ausencia de registros (logs) de administrador y usuarios</t>
  </si>
  <si>
    <t>No disponibilidad de la información</t>
  </si>
  <si>
    <t>Ausencia de procedimientos para el manejo de información clasificada</t>
  </si>
  <si>
    <t>Ausencia de responsabilidades en la seguridad de la información en la descripción de cargos</t>
  </si>
  <si>
    <t>Ausencia en las disposiciones en los contratos con los empelados</t>
  </si>
  <si>
    <t>Hurto de equipo</t>
  </si>
  <si>
    <t>Ausencia de procesos disciplinarios definidos en caso de incidentes de seguridad de la información</t>
  </si>
  <si>
    <t>Ausencia de política formal sobre la utilización de computadores y dispositivos portátiles</t>
  </si>
  <si>
    <t>Ausencia de control de los activos que se encuentran fuera de las instalaciones</t>
  </si>
  <si>
    <t>Ausencia de política sobre limpieza de escritorio y pantalla despejada</t>
  </si>
  <si>
    <t>Ausencia de autorización de los recursos de procesamiento de información</t>
  </si>
  <si>
    <t>Ausencia de mecanismos de monitoreo establecidos para las brechas de seguridad</t>
  </si>
  <si>
    <t>Ausencia de revisiones regulares por parte de la gerencia</t>
  </si>
  <si>
    <t>Ausencia de procedimientos para la presentación de informes sobre las debilidades de seguridad</t>
  </si>
  <si>
    <t>Uso de software pirata</t>
  </si>
  <si>
    <t>Ausencia de procedimientos del cumplimiento de las disposiciones con los derechos intelectuales</t>
  </si>
  <si>
    <t>Sanciones</t>
  </si>
  <si>
    <t xml:space="preserve">Nombre del proceso:
</t>
  </si>
  <si>
    <t>FORMATO DECLARACIÓN DE APLICABILIDAD</t>
  </si>
  <si>
    <t xml:space="preserve">Fecha:  </t>
  </si>
  <si>
    <t>Controles y razones de selección de controles</t>
  </si>
  <si>
    <t>CONTROLES ISO 27001</t>
  </si>
  <si>
    <t xml:space="preserve">Controles </t>
  </si>
  <si>
    <t>Excluido</t>
  </si>
  <si>
    <t>Justificación de exclusión</t>
  </si>
  <si>
    <t>Comentarios/ Observaciones / Descripción General del Control</t>
  </si>
  <si>
    <t>RL</t>
  </si>
  <si>
    <t>RER</t>
  </si>
  <si>
    <t>CLAUSULA</t>
  </si>
  <si>
    <t>Sec</t>
  </si>
  <si>
    <t>Objetivo de Control</t>
  </si>
  <si>
    <t>Control Norma ISO 27001:2013 - 27002:2013</t>
  </si>
  <si>
    <t>Políticas de la Seguridad de la Información</t>
  </si>
  <si>
    <t>A.5.1</t>
  </si>
  <si>
    <t>Orientación de la dirección para la gestión de la seguridad de la información</t>
  </si>
  <si>
    <t>Brindar orientación y soporte, por parte de la dirección, para la seguridad de la información, de acuerdo con los requisitos del negocio y los reglamentos y las leyes pertinentes.</t>
  </si>
  <si>
    <t>A.5.1.1</t>
  </si>
  <si>
    <t>Políticas para la Seguridad de la Información.</t>
  </si>
  <si>
    <t>Se debe definir un conjunto de políticas para la seguridad de la información, aprobada por la dirección, publicada y comunicada a los empleados y a las partes externas pertinentes.</t>
  </si>
  <si>
    <t>NO</t>
  </si>
  <si>
    <t>A.5.1.2</t>
  </si>
  <si>
    <t>Revisión de las Política de Seguridad de la Información.</t>
  </si>
  <si>
    <t>Las políticas para la seguridad de la información se deben revisar a intervalos planificados, o si ocurren cambios significativos, para asegurar su conveniencia, adecuación y eficacia continuas.</t>
  </si>
  <si>
    <t>Organización de la Seguridad de la Información</t>
  </si>
  <si>
    <t>A.6.1</t>
  </si>
  <si>
    <t>Organización Interna.</t>
  </si>
  <si>
    <t>Establecer un marco de referencia de gestión para iniciar y controlar la implementación y la operación de la seguridad de la información dentro de la organización.</t>
  </si>
  <si>
    <t>A.6.1.1</t>
  </si>
  <si>
    <t>Roles y responsabilidades para la seguridad de la Información.</t>
  </si>
  <si>
    <t>Se deben definir y asignar todas las responsabilidades de la seguridad de la información.</t>
  </si>
  <si>
    <t>A.6.1.2</t>
  </si>
  <si>
    <t>Separación de deberes.</t>
  </si>
  <si>
    <t>Los deberes y áreas de responsabilidad en conflicto se deben separar para reducir las posibilidades de modificación no autorizada o no intencional, o el uso indebido de los activos de la organización.</t>
  </si>
  <si>
    <t>A.6.1.3</t>
  </si>
  <si>
    <t>Contacto con las autoridades.</t>
  </si>
  <si>
    <t>Se deben mantener contactos apropiados con las autoridades pertinentes</t>
  </si>
  <si>
    <t>A.6.1.4</t>
  </si>
  <si>
    <t>Contacto con grupos de interés especial.</t>
  </si>
  <si>
    <t>Se deben mantener contactos apropiados con grupos de interés especial u otros foros y asociaciones profesionales especializadas en seguridad.</t>
  </si>
  <si>
    <t>A.6.1.5</t>
  </si>
  <si>
    <t>Seguridad de la Información en la gestión de proyectos.</t>
  </si>
  <si>
    <t>La seguridad de la información se debe tratar en la gestión de proyectos, independientemente del tipo de proyecto.</t>
  </si>
  <si>
    <t>A.6.2</t>
  </si>
  <si>
    <t>Dispositivos móviles y teletrabajo.</t>
  </si>
  <si>
    <t>Garantizar la seguridad del teletrabajo y el uso de dispositivos móviles.</t>
  </si>
  <si>
    <t>A.6.2.1</t>
  </si>
  <si>
    <t>Política para dispositivos móviles.</t>
  </si>
  <si>
    <t>Se debe adoptar una política y unas medidas de seguridad de soporte, para gestionar los riesgos introducidos por el uso de dispositivos móviles.</t>
  </si>
  <si>
    <t>A.6.2.2</t>
  </si>
  <si>
    <t>Teletrabajo.</t>
  </si>
  <si>
    <t>Se deben implementar una política y unas medidas de seguridad de soporte, para proteger la información a la que se tiene acceso, que es procesada o almacenada en los lugares en los que se realiza teletrabajo.</t>
  </si>
  <si>
    <t>Seguridad de los Recursos Humanos</t>
  </si>
  <si>
    <t>A.7.1</t>
  </si>
  <si>
    <t>Antes de asumir el empleo</t>
  </si>
  <si>
    <t>Asegurar que los empleados y contratistas comprenden sus responsabilidades y son idóneos en los roles para los que se consideran.</t>
  </si>
  <si>
    <t>A.7.1.1</t>
  </si>
  <si>
    <t>Selección.</t>
  </si>
  <si>
    <t>Las verificaciones de los antecedentes de todos los candidatos a un empleo se deben llevar a cabo de acuerdo con las leyes, reglamentaciones y ética pertinentes, y deben ser proporcionales a los requisitos de negocio, a la clasificación de la información a que se va a tener acceso, y a los riesgos percibidos.</t>
  </si>
  <si>
    <t>A.7.1.2</t>
  </si>
  <si>
    <t>Términos y condiciones de empleo.</t>
  </si>
  <si>
    <t>Los acuerdos contractuales con empleados y contratistas, deben establecer sus responsabilidades y las de la organización en cuanto a la seguridad de la información.</t>
  </si>
  <si>
    <t>A.7.2</t>
  </si>
  <si>
    <t>Durante la ejecución del empleo</t>
  </si>
  <si>
    <t>Asegurarse de que los empleados y contratistas tomen conciencia de sus responsabilidades de seguridad de la información y las cumplan.</t>
  </si>
  <si>
    <t>A.7.2.1</t>
  </si>
  <si>
    <t>Responsabilidades de la dirección.</t>
  </si>
  <si>
    <t>La dirección debe exigir a todos los empleados y contratistas la aplicación de la seguridad de la información de acuerdo con las políticas y procedimientos establecidos por la organización.</t>
  </si>
  <si>
    <t>A.7.2.2</t>
  </si>
  <si>
    <t>Toma de conciencia, educación y formación en la seguridad de la información.</t>
  </si>
  <si>
    <t>Todos los empleados de la organización, y en donde sea pertinente, los contratistas, deben recibir la educación y la formación en toma de conciencia apropiada, y actualizaciones regulares sobre las políticas y procedimientos pertinentes para su cargo.</t>
  </si>
  <si>
    <t>A.7.2.3</t>
  </si>
  <si>
    <t>Proceso disciplinario.</t>
  </si>
  <si>
    <t>Se debe contar con un proceso formal, el cual debe ser comunicado, para emprender acciones contra empleados que hayan cometido una violación a la seguridad de la información.</t>
  </si>
  <si>
    <t>A.7.3</t>
  </si>
  <si>
    <t>Terminación y cambio de empleo</t>
  </si>
  <si>
    <t>Proteger los intereses de la organización como parte del proceso de cambio o terminación de empleo.</t>
  </si>
  <si>
    <t>A.7.3.1</t>
  </si>
  <si>
    <t>Terminación o Cambio de responsabilidades de empleo.</t>
  </si>
  <si>
    <t>Las responsabilidades y los deberes de seguridad de la información que permanecen válidos después de la terminación o cambio de empleo se deben definir, comunicar al empleado o contratista y se deben hacer cumplir.</t>
  </si>
  <si>
    <t>Gestión de activos</t>
  </si>
  <si>
    <t>A 8.1</t>
  </si>
  <si>
    <t>Responsabilidad por los activos</t>
  </si>
  <si>
    <t>Identificar los activos organizacionales y definir las responsabilidades de protección apropiada.</t>
  </si>
  <si>
    <t>A.8.1.1</t>
  </si>
  <si>
    <t>Inventario de activos.</t>
  </si>
  <si>
    <t>Se deben identificar los activos asociados con la información e instalaciones de procesamiento de información, y se debe elaborar y mantener un inventario de estos activos.</t>
  </si>
  <si>
    <t>A.8.1.2</t>
  </si>
  <si>
    <t>Propiedad de los activos.</t>
  </si>
  <si>
    <t>Los activos mantenidos en el inventario deben tener un propietario.</t>
  </si>
  <si>
    <t>A.8.1.3</t>
  </si>
  <si>
    <t>Uso aceptable de los activos.</t>
  </si>
  <si>
    <t>Se deben identificar, documentar e implementar reglas para el uso aceptable de información y de activos asociados con información e instalaciones de procesamiento de información.</t>
  </si>
  <si>
    <t>A.8.1.4</t>
  </si>
  <si>
    <t>Devolución de Activos.</t>
  </si>
  <si>
    <t>Todos los empleados y usuarios de partes externas deben devolver todos los activos de la organización que se encuentren a su cargo, al terminar su empleo, contrato o acuerdo.</t>
  </si>
  <si>
    <t>A 8.2</t>
  </si>
  <si>
    <t>Clasificación de la información</t>
  </si>
  <si>
    <t>Asegurar que la información recibe un nivel apropiado de protección, de acuerdo con su importancia para la organización.</t>
  </si>
  <si>
    <t>A.8.2.1</t>
  </si>
  <si>
    <t>Clasificación de la información.</t>
  </si>
  <si>
    <t>La información se debe clasificar en función de los requisitos legales, valor, criticidad y susceptibilidad a divulgación o a modificación no autorizada.</t>
  </si>
  <si>
    <t>A.8.2.2</t>
  </si>
  <si>
    <t>Etiquetado de la información.</t>
  </si>
  <si>
    <t>Se debe desarrollar e implementar un conjunto adecuado de procedimientos para el etiquetado de la información, de acuerdo con el esquema de clasificación de información adoptado por la organización.</t>
  </si>
  <si>
    <t>A.8.2.3</t>
  </si>
  <si>
    <t>Manejo de activos.</t>
  </si>
  <si>
    <t>Se deben desarrollar e implementar procedimientos para el manejo de activos, de acuerdo con el esquema de clasificación de información adoptado por la organización.</t>
  </si>
  <si>
    <t>A 8.3</t>
  </si>
  <si>
    <t>Manejo de medios</t>
  </si>
  <si>
    <t>Evitar la divulgación, la modificación, el retiro o la destrucción no autorizados de información almacenada en los medios.</t>
  </si>
  <si>
    <t>A.8.3.1</t>
  </si>
  <si>
    <t>Gestión de medios removibles.</t>
  </si>
  <si>
    <t>Se deben implementar procedimientos para la gestión de medios removibles, de acuerdo con el esquema de clasificación adoptado por la organización.</t>
  </si>
  <si>
    <t>A.8.3.2</t>
  </si>
  <si>
    <t>Disposición de los medios.</t>
  </si>
  <si>
    <t>Se debe disponer en forma segura de los medios cuando ya no se requieran, utilizando procedimientos formales.</t>
  </si>
  <si>
    <t>A.8.3.3</t>
  </si>
  <si>
    <t>Transferencia de medios físicos.</t>
  </si>
  <si>
    <t>Los medios que contienen información se deben proteger contra acceso no autorizado, uso indebido o corrupción durante el transporte.</t>
  </si>
  <si>
    <t>Control de acceso</t>
  </si>
  <si>
    <t>A.9.1</t>
  </si>
  <si>
    <t>Requisitos del negocio para control de acceso</t>
  </si>
  <si>
    <t>Limitar el acceso a información y a instalaciones de procesamiento de información.</t>
  </si>
  <si>
    <t>A.9.1.1</t>
  </si>
  <si>
    <t>Política de control de acceso.</t>
  </si>
  <si>
    <t>Se debe establecer, documentar y revisar una política de control de acceso con base en los requisitos del negocio y de seguridad de la información.</t>
  </si>
  <si>
    <t>A.9.1.2</t>
  </si>
  <si>
    <t>Acceso a redes y a servicios de red.</t>
  </si>
  <si>
    <t>Se debe permitir acceso de los usuarios a la red y a los servicios de red para los que hayan sido autorizados específicamente.</t>
  </si>
  <si>
    <t>A.9.2</t>
  </si>
  <si>
    <t>Gestión de acceso de usuarios</t>
  </si>
  <si>
    <t>Asegurar el acceso de los usuarios autorizados y evitar el acceso no autorizado a sistemas y servicios.</t>
  </si>
  <si>
    <t>A. 9.2.1</t>
  </si>
  <si>
    <t>Registro y cancelación del registro de usuarios.</t>
  </si>
  <si>
    <t>Se debe implementar un proceso formal de registro y de cancelación de registro de usuarios, para posibilitar la asignación de los derechos de acceso.</t>
  </si>
  <si>
    <t>A. 9.2.2</t>
  </si>
  <si>
    <t>Suministro de acceso de usuarios.</t>
  </si>
  <si>
    <t>Se debe implementar un proceso de suministro de acceso formal de usuarios para asignar o revocar los derechos de acceso para todo tipo de usuarios para todos los sistemas y servicios.</t>
  </si>
  <si>
    <t>A. 9.2.3</t>
  </si>
  <si>
    <t>Gestión de derechos de acceso privilegiado.</t>
  </si>
  <si>
    <t>Se debe restringir y controlar la asignación y uso de derechos de acceso privilegiado.</t>
  </si>
  <si>
    <t>A. 9.2.4</t>
  </si>
  <si>
    <t>Gestión de información de autenticación secreta de usuarios.</t>
  </si>
  <si>
    <t>La asignación de información de autenticación secreta se debe controlar por medio de un proceso de gestión formal.</t>
  </si>
  <si>
    <t>A. 9.2.5</t>
  </si>
  <si>
    <t>Revisión de los derechos de acceso de usuarios.</t>
  </si>
  <si>
    <t>Los propietarios de los activos deben revisar los derechos de acceso de los usuarios, a intervalos regulares.</t>
  </si>
  <si>
    <t>A. 9.2.6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</si>
  <si>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</si>
  <si>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</si>
  <si>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A.9.3</t>
  </si>
  <si>
    <t>Responsabilidades de los usuarios.</t>
  </si>
  <si>
    <t>Hacer que los usuarios rindan cuentas por la salvaguarda de su información de autenticación.</t>
  </si>
  <si>
    <t>A.9.3.1</t>
  </si>
  <si>
    <t>Uso de información de autenticación secreta.</t>
  </si>
  <si>
    <t>Se debería exigir a los usuarios que cumplan las prácticas de la organización para el uso de información de autenticación secreta.</t>
  </si>
  <si>
    <t>A.9.4</t>
  </si>
  <si>
    <t>Control de acceso a sistemas y aplicaciones.</t>
  </si>
  <si>
    <t>Evitar el acceso no autorizado a sistemas y aplicaciones.</t>
  </si>
  <si>
    <t>A.9.4.1</t>
  </si>
  <si>
    <t>Restricción de acceso a la información.</t>
  </si>
  <si>
    <t>El acceso a la información y a las funciones de los sistemas de las aplicaciones se debe restringir de acuerdo con la política de control de acceso.</t>
  </si>
  <si>
    <t>A.9.4.2</t>
  </si>
  <si>
    <t>Procedimiento de ingreso seguro.</t>
  </si>
  <si>
    <t>Cuando lo requiere la política de control de acceso, el acceso a sistemas y aplicaciones se debe controlar mediante un proceso de ingreso seguro.</t>
  </si>
  <si>
    <t>A.9.4.3</t>
  </si>
  <si>
    <t>Sistema de gestión de contraseñas.</t>
  </si>
  <si>
    <t>Los sistemas de gestión de contraseñas deben ser interactivos y deben asegurar la calidad de las contraseñas.</t>
  </si>
  <si>
    <t>A.9.4.4</t>
  </si>
  <si>
    <t>Uso de programas utilitarios privilegiados.</t>
  </si>
  <si>
    <t>Se debe restringir y controlar estrictamente el uso de programas utilitarios que podrían tener capacidad de anular el sistema y los controles de las aplicaciones.</t>
  </si>
  <si>
    <t>A.9.4.5</t>
  </si>
  <si>
    <t>Control de acceso a códigos fuente de programas.</t>
  </si>
  <si>
    <t>Se debe restringir el acceso a los códigos fuente de los programas</t>
  </si>
  <si>
    <t>Criptografía</t>
  </si>
  <si>
    <t>A.10.1</t>
  </si>
  <si>
    <t>Controles Criptográficos.</t>
  </si>
  <si>
    <t>Asegurar el uso apropiado y eficaz de la criptografía para proteger la confidencialidad, la autenticidad y/o la integridad de la información.</t>
  </si>
  <si>
    <t>A.10.1.1</t>
  </si>
  <si>
    <t>Política sobre el uso de controles criptográficos.</t>
  </si>
  <si>
    <t>Se debe desarrollar e implementar una política sobre el uso de controles criptográficos para la protección de la información.</t>
  </si>
  <si>
    <t>A.10.1.2</t>
  </si>
  <si>
    <t>Gestión de llaves.</t>
  </si>
  <si>
    <t>Se debe desarrollar e implementar una política sobre el uso, protección y tiempo de vida de las llaves criptográficas, durante todo su ciclo de vida.</t>
  </si>
  <si>
    <t>Seguridad física y del entorno</t>
  </si>
  <si>
    <t>A.11.1</t>
  </si>
  <si>
    <t>Áreas seguras.</t>
  </si>
  <si>
    <t>Prevenir el acceso físico no autorizado, el daño y la interferencia a la información y a las instalaciones de procesamiento de información de la organización.</t>
  </si>
  <si>
    <t>A.11.1.1</t>
  </si>
  <si>
    <t>Perímetro de seguridad física.</t>
  </si>
  <si>
    <t>Se deben definir y usar perímetros de seguridad, y usarlos para proteger áreas que contengan información confidencial o crítica, e instalaciones de manejo de información.</t>
  </si>
  <si>
    <t>A.11.1.2</t>
  </si>
  <si>
    <t>Controles de accesos físicos.</t>
  </si>
  <si>
    <t>Las áreas seguras se deben proteger mediante controles de acceso apropiados para asegurar que solo se permite el acceso a personal autorizado.</t>
  </si>
  <si>
    <t>A.11.1.3</t>
  </si>
  <si>
    <t>Seguridad de oficinas, recintos e instalaciones.</t>
  </si>
  <si>
    <t>Se debe diseñar y aplicar seguridad física a oficinas, recintos e instalaciones.</t>
  </si>
  <si>
    <t>A.11.1.4</t>
  </si>
  <si>
    <t>Protección contra amenazas externas y ambientales.</t>
  </si>
  <si>
    <t>Se debe diseñar y aplicar protección física contra desastres naturales, ataques maliciosos o accidentes.</t>
  </si>
  <si>
    <t>A.11.1.5</t>
  </si>
  <si>
    <t>Trabajo en áreas seguras.</t>
  </si>
  <si>
    <t>Se deben diseñar y aplicar procedimientos para trabajo en áreas seguras.</t>
  </si>
  <si>
    <t>A.11.1.6</t>
  </si>
  <si>
    <t>Áreas de despacho y carga.</t>
  </si>
  <si>
    <t>Se deben controlar los puntos de acceso tales como áreas de despacho y de carga y otros puntos en donde pueden entrar personas no autorizadas, y si es posible, aislarlos de las instalaciones de procesamiento de información para evitar el acceso no autorizado.</t>
  </si>
  <si>
    <t>A.11.2</t>
  </si>
  <si>
    <t>Equipos.</t>
  </si>
  <si>
    <t>Prevenir la pérdida, daño, robo o compromiso de activos y la interrupción de las operaciones de la organización.</t>
  </si>
  <si>
    <t>A.11.2.1</t>
  </si>
  <si>
    <t>Ubicación y protección de los equipos.</t>
  </si>
  <si>
    <t>Los equipos deben estar ubicados y protegidos para reducir los riesgos de amenazas y peligros del entorno, y las posibilidades de acceso no autorizado.</t>
  </si>
  <si>
    <t>A.11.2.2</t>
  </si>
  <si>
    <t>Servicios de suministro.</t>
  </si>
  <si>
    <t>Los equipos se deben proteger contra fallas de energía y otras interrupciones causadas por fallas en los servicios de suministro.</t>
  </si>
  <si>
    <t>A.11.2.3</t>
  </si>
  <si>
    <t>Seguridad del cableado.</t>
  </si>
  <si>
    <t>El cableado de energía eléctrica y de telecomunicaciones que porta datos o brinda soporte a los servicios de información se debe proteger contra interceptación, interferencia o daño.</t>
  </si>
  <si>
    <t>A.11.2.4</t>
  </si>
  <si>
    <t>Mantenimiento de equipos.</t>
  </si>
  <si>
    <t>Los equipos se deben mantener correctamente para asegurar su disponibilidad e integridad continuas.</t>
  </si>
  <si>
    <t>A.11.2.5</t>
  </si>
  <si>
    <t>Retiro de activos.</t>
  </si>
  <si>
    <t>Los equipos, información o software no se deben retirar de su sitio sin autorización previa.</t>
  </si>
  <si>
    <t>A.11.2.6</t>
  </si>
  <si>
    <t>Seguridad de los equipos y activos fuera de las instalaciones.</t>
  </si>
  <si>
    <t>Se deben aplicar medidas de seguridad a los activos que se encuentran fuera de las instalaciones de la organización, teniendo en cuenta los diferentes riesgos de trabajar fuera de dichas instalaciones.</t>
  </si>
  <si>
    <t>A.11.2.7</t>
  </si>
  <si>
    <t>Disposición segura o reutilización de equipos.</t>
  </si>
  <si>
    <t>Se deben verificar todos los elementos de equipos que contengan medios de almacenamiento para asegurar que cualquier dato confidencial o software licenciado haya sido retirado o sobre escrito en forma segura antes de su disposición o rehúso.</t>
  </si>
  <si>
    <t>A.11.2.8</t>
  </si>
  <si>
    <t>Equipos de usuario desatendido.</t>
  </si>
  <si>
    <t>Los usuarios deben asegurarse de que a los equipos desatendidos se les da protección apropiada.</t>
  </si>
  <si>
    <t>A.11.2.9</t>
  </si>
  <si>
    <t>Política de escritorio limpio y pantalla limpia</t>
  </si>
  <si>
    <t>Se debe adoptar una política de escritorio limpio para los papeles y medios de almacenamiento removibles, y una política de pantalla limpia en las instalaciones de procesamiento de información.</t>
  </si>
  <si>
    <t>Seguridad de las operaciones</t>
  </si>
  <si>
    <t>A.12.1</t>
  </si>
  <si>
    <t>Procedimientos operacionales y responsabilidades.</t>
  </si>
  <si>
    <t>Asegurar las operaciones correctas y seguras de las instalaciones de procesamiento de información.</t>
  </si>
  <si>
    <t>A.12.1.1</t>
  </si>
  <si>
    <t>Procedimientos de operación documentados.</t>
  </si>
  <si>
    <t>Los procedimientos de operación se deben documentar y poner a disposición de todos los usuarios que los necesiten.</t>
  </si>
  <si>
    <t>A.12.1.2</t>
  </si>
  <si>
    <t>Gestión de cambios.</t>
  </si>
  <si>
    <t>Se deben controlar los cambios en la organización, en los procesos de negocio, en las instalaciones y en los sistemas de procesamiento de información que afectan la seguridad de la información.</t>
  </si>
  <si>
    <t>A.12.1.3</t>
  </si>
  <si>
    <t>Gestión de capacidad.</t>
  </si>
  <si>
    <t>Se debe hacer seguimiento al uso de los recursos, hacer los ajustes, y hacer proyecciones de los requisitos de capacidad futura, para asegurar el desempeño requerido del sistema</t>
  </si>
  <si>
    <t>A.12.1.4</t>
  </si>
  <si>
    <t>Separación de los ambientes de desarrollo, pruebas y operación.</t>
  </si>
  <si>
    <t>Se deben separar los ambientes de desarrollo, prueba y operación, para reducir los riesgos de acceso o cambios no autorizados al ambiente de operación.</t>
  </si>
  <si>
    <t>A.12.2</t>
  </si>
  <si>
    <t>Protección contra códigos maliciosos.</t>
  </si>
  <si>
    <t>Asegurarse de que la información y las instalaciones de procesamiento de información estén protegidas contra códigos maliciosos.</t>
  </si>
  <si>
    <t>A.12.2.1</t>
  </si>
  <si>
    <t>Controles contra códigos maliciosos</t>
  </si>
  <si>
    <t>Se deben implementar controles de detección, de prevención y de recuperación, combinados con la toma de conciencia apropiada de los usuarios, para proteger contra códigos maliciosos.</t>
  </si>
  <si>
    <t>A.12.3</t>
  </si>
  <si>
    <t>Copias de respaldo.</t>
  </si>
  <si>
    <t>Proteger contra la pérdida de datos.</t>
  </si>
  <si>
    <t>A. 12.3.1</t>
  </si>
  <si>
    <t>Respaldo de la información.</t>
  </si>
  <si>
    <t>Se deben hacer copias de respaldo de la información, software e imágenes de los sistemas, y ponerlas a prueba regularmente de acuerdo con una política de copias de respaldo acordadas.</t>
  </si>
  <si>
    <t>A.12.4</t>
  </si>
  <si>
    <t>Registro y seguimiento.</t>
  </si>
  <si>
    <t>Registrar  eventos y generar evidencia.</t>
  </si>
  <si>
    <t>A.12.4.1</t>
  </si>
  <si>
    <t>Registro de eventos.</t>
  </si>
  <si>
    <t>Se deben elaborar, conservar y revisar regularmente los registros acerca de actividades del usuario, excepciones, fallas y eventos de seguridad de la información.</t>
  </si>
  <si>
    <t>A.12.4.2</t>
  </si>
  <si>
    <t>Protección de la información de registro.</t>
  </si>
  <si>
    <t>Las instalaciones y la información de registro se deben proteger contra alteración y acceso no autorizado.</t>
  </si>
  <si>
    <t>A.12.4.3</t>
  </si>
  <si>
    <t>Registros del administrador y operador.</t>
  </si>
  <si>
    <t>Las actividades del administrador y del operador del sistema se deben registrar, y los registros se deben proteger y revisar con regularidad.</t>
  </si>
  <si>
    <t>A.12.4.4</t>
  </si>
  <si>
    <t>Sincronización de relojes.</t>
  </si>
  <si>
    <t>Los relojes de todos los sistemas de procesamiento de información pertinentes dentro de una organización o ámbito de seguridad se deben sincronizar con una única fuente de referencia de tiempo.</t>
  </si>
  <si>
    <t>A.12.5</t>
  </si>
  <si>
    <t>Control de software operacional.</t>
  </si>
  <si>
    <t>Asegurarse de la integridad de los sistemas operacionales.</t>
  </si>
  <si>
    <t>A.12.5.1</t>
  </si>
  <si>
    <t>Instalación de software en sistemas operativos.</t>
  </si>
  <si>
    <t>Se deben implementar procedimientos para controlar la instalación de software en sistemas operativos.</t>
  </si>
  <si>
    <t>A.12.6</t>
  </si>
  <si>
    <t>Gestión de la vulnerabilidad técnica.</t>
  </si>
  <si>
    <t>Prevenir el aprovechamiento de las vulnerabilidades técnicas.</t>
  </si>
  <si>
    <t>A.12.6.1</t>
  </si>
  <si>
    <t>Gestión de las vulnerabilidades técnicas.</t>
  </si>
  <si>
    <t>Se debe obtener oportunamente información acerca de las vulnerabilidades técnicas de los sistemas de información que se usen; evaluar la exposición de la organización a estas vulnerabilidades, y tomar las medidas apropiadas para tratar el riesgo asociado</t>
  </si>
  <si>
    <t>A.12.6.2</t>
  </si>
  <si>
    <t>Restricción sobre la instalación de software.</t>
  </si>
  <si>
    <t>Se debe establecer e implementar las reglas para la instalación de software por parte de los usuarios.</t>
  </si>
  <si>
    <t>A.12.7</t>
  </si>
  <si>
    <t>Consideraciones sobre auditorías de sistemas de información.</t>
  </si>
  <si>
    <t>Minimizar el impacto de las actividades de auditoría sobre los sistemas operativos.</t>
  </si>
  <si>
    <t>A.12.7.1</t>
  </si>
  <si>
    <t>Controles de auditorías de sistemas de información.</t>
  </si>
  <si>
    <t>Los requisitos y actividades de auditoría que involucran la verificación de los sistemas operativos se deben planificar y acordar cuidadosamente para minimizar las interrupciones en los procesos del negocio.</t>
  </si>
  <si>
    <t>Seguridad de las comunicaciones</t>
  </si>
  <si>
    <t>A.13.1</t>
  </si>
  <si>
    <t>Gestión de la seguridad de las redes.</t>
  </si>
  <si>
    <t>Asegurar la protección de la información en las redes, y sus instalaciones de procesamiento de información de soporte.</t>
  </si>
  <si>
    <t>A.13.1.1</t>
  </si>
  <si>
    <t>Controles de redes.</t>
  </si>
  <si>
    <t>Las redes se deben gestionar y controlar para proteger la información en sistemas y aplicaciones.</t>
  </si>
  <si>
    <t>A.13.1.2</t>
  </si>
  <si>
    <t>Seguridad de los servicios de red.</t>
  </si>
  <si>
    <t>Se deben identificar los mecanismos de seguridad, los niveles de servicio y los requisitos de gestión de todos los servicios de red, e incluirlos en los acuerdos de servicios de red, ya sea que los servicios se presten internamente o se contraten externamente.</t>
  </si>
  <si>
    <t>A.13.1.3</t>
  </si>
  <si>
    <t>Separación en las redes.</t>
  </si>
  <si>
    <t>Los grupos de servicios de información, usuarios y sistemas de información se deben separar en las redes.</t>
  </si>
  <si>
    <t>A.13.2</t>
  </si>
  <si>
    <t>Transferencia de información.</t>
  </si>
  <si>
    <t>Mantener la seguridad de la información transferida dentro de una organización y con cualquier entidad externa.</t>
  </si>
  <si>
    <t>A.13.2.1</t>
  </si>
  <si>
    <t>Políticas y procedimientos de transferencia de información.</t>
  </si>
  <si>
    <t>Se debería contar con políticas, procedimientos y controles de transferencia formales para proteger la transferencia de información mediante el uso de todo tipo de instalaciones de comunicación.</t>
  </si>
  <si>
    <t>A.13.2.2</t>
  </si>
  <si>
    <t>Acuerdos sobre transferencia de información.</t>
  </si>
  <si>
    <t>Los acuerdos deberían tener en cuenta la transferencia segura de información del negocio entre la organización y las partes externas.</t>
  </si>
  <si>
    <t>A.13.2.3</t>
  </si>
  <si>
    <t>Mensajería electrónica.</t>
  </si>
  <si>
    <t>Se debería proteger adecuadamente la información incluida en la mensajería electrónica</t>
  </si>
  <si>
    <t>A.13.2.4</t>
  </si>
  <si>
    <t>Acuerdos de confidencialidad o de no divulgación</t>
  </si>
  <si>
    <t>Se deben identificar, revisar regularmente y documentar los requisitos para los acuerdos de confidencialidad o no divulgación que reflejen las necesidades de la organización para la protección de la información.</t>
  </si>
  <si>
    <t>Adquisición, desarrollo y mantenimiento de sistemas</t>
  </si>
  <si>
    <t>A.14.1</t>
  </si>
  <si>
    <t>Requisitos de seguridad de los sistemas de información.</t>
  </si>
  <si>
    <t>Asegurar que la seguridad de la información sea una parte integral de los sistemas de información durante todo el ciclo de vida. Esto incluye también los requisitos para sistemas de información que prestan servicios sobre redes públicas.</t>
  </si>
  <si>
    <t>A.14.1.1</t>
  </si>
  <si>
    <t>Análisis y especificación de requisitos de seguridad de la información.</t>
  </si>
  <si>
    <t>Los requisitos relacionados con seguridad de la información se deben incluir en los requisitos para nuevos sistemas de información o  para mejoras a los sistemas de información existentes.</t>
  </si>
  <si>
    <t>A.14.1.2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</si>
  <si>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</si>
  <si>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</si>
  <si>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A.14.1.3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</si>
  <si>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</si>
  <si>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</si>
  <si>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A.14.2</t>
  </si>
  <si>
    <t>Seguridad en los procesos de desarrollo y de soporte.</t>
  </si>
  <si>
    <t>Asegurar que la seguridad de la información esté diseñada e implementada dentro del ciclo de vida de desarrollo de los sistemas de información.</t>
  </si>
  <si>
    <t>A.14.2.1</t>
  </si>
  <si>
    <t>Política de desarrollo seguro.</t>
  </si>
  <si>
    <t>Se deben establecer y aplicar reglas para el desarrollo de software y de sistemas, a los desarrollos que se dan dentro de la organización.</t>
  </si>
  <si>
    <t>A.14.2.2</t>
  </si>
  <si>
    <t>Procedimientos de control de cambios en sistemas.</t>
  </si>
  <si>
    <t>Los cambios a los sistemas dentro del ciclo de vida de desarrollo se deben controlar mediante el uso de procedimientos formales de control de cambios.</t>
  </si>
  <si>
    <t>A.14.2.3</t>
  </si>
  <si>
    <t>Revisión técnica de las aplicaciones después de cambios en la plataforma de operación.</t>
  </si>
  <si>
    <t>Cuando se cambian las plataformas de operación, se deben revisar las aplicaciones críticas del negocio, y someter a prueba para asegurar que no haya impacto adverso en las operaciones o seguridad de la organización.</t>
  </si>
  <si>
    <t>A.14.2.4</t>
  </si>
  <si>
    <t>Restricciones en los cambios a los paquetes de software.</t>
  </si>
  <si>
    <t>Se deben desalentar las modificaciones a los paquetes de software, los cuales se deben limitar a los cambios necesarios, y todos los cambios se deberían controlar estrictamente</t>
  </si>
  <si>
    <t>A.14.2.5</t>
  </si>
  <si>
    <t>Principios de construcción de los sistemas seguros.</t>
  </si>
  <si>
    <t>Se deben establecer, documentar y mantener principios para la construcción de sistemas seguros, y aplicarlos a cualquier actividad de implementación de sistemas de información</t>
  </si>
  <si>
    <t>A.14.2.6</t>
  </si>
  <si>
    <t>Ambiente de desarrollo seguro.</t>
  </si>
  <si>
    <t>Las organizaciones deben establecer y proteger adecuadamente los ambientes de desarrollo seguros para las actividades de desarrollo e integración de sistemas que comprendan todo el ciclo de vida de desarrollo de sistemas.</t>
  </si>
  <si>
    <t>A.14.2.7</t>
  </si>
  <si>
    <t>Desarrollo contratado externamente.</t>
  </si>
  <si>
    <t>La organización debe supervisar y hacer seguimiento de la actividad de desarrollo de sistemas contratados externamente.</t>
  </si>
  <si>
    <t>A.14.2.8</t>
  </si>
  <si>
    <t>Pruebas de seguridad de sistemas.</t>
  </si>
  <si>
    <t>Durante el desarrollo se deben llevar a cabo pruebas de funcionalidad de la seguridad.</t>
  </si>
  <si>
    <t>A.14.2.9</t>
  </si>
  <si>
    <t>Prueba de aceptación de sistemas.</t>
  </si>
  <si>
    <t>Para los sistemas de información nuevos, actualizaciones y nuevas versiones, se deben establecer programas de prueba para aceptación y criterios de aceptación relacionados.</t>
  </si>
  <si>
    <t>A.14.3</t>
  </si>
  <si>
    <t>Datos de pruebas.</t>
  </si>
  <si>
    <t>Asegurar la protección de los datos usados para pruebas.</t>
  </si>
  <si>
    <t>A.14.3.1</t>
  </si>
  <si>
    <t>Protección de datos de prueba.</t>
  </si>
  <si>
    <t>Los datos de prueba se deben seleccionar, proteger y controlar cuidadosamente.</t>
  </si>
  <si>
    <t>Relaciones con los proveedores</t>
  </si>
  <si>
    <t>A.15.1</t>
  </si>
  <si>
    <t>Seguridad de la información en las relaciones con los proveedores.</t>
  </si>
  <si>
    <t>Asegurar la protección de los activos de la organización que sean accesibles a los proveedores.</t>
  </si>
  <si>
    <t>A.15.1.1</t>
  </si>
  <si>
    <t>Política de seguridad de la información para las relaciones con proveedores.</t>
  </si>
  <si>
    <t>Los requisitos de seguridad de la información para mitigar los riesgos asociados con el acceso de proveedores a los activos de la organización se deben acordar con estos y se deben documentar.</t>
  </si>
  <si>
    <t>A.15.1.2</t>
  </si>
  <si>
    <t>Tratamiento de la seguridad dentro de los acuerdos con proveedores.</t>
  </si>
  <si>
    <t>Se deben establecer y acordar todos los requisitos de seguridad de la información pertinentes con cada proveedor que pueda tener acceso, procesar, almacenar, comunicar o suministrar componentes de infraestructura de TI para la información de la organización.</t>
  </si>
  <si>
    <t>A.15.1.3</t>
  </si>
  <si>
    <t>Cadena de suministro de tecnología de información y comunicación.</t>
  </si>
  <si>
    <t>Los acuerdos con proveedores deben incluir requisitos para tratar los riesgos de seguridad de la información asociados con la cadena de suministro de productos y servicios de tecnología de información y comunicación.</t>
  </si>
  <si>
    <t>A.15.2</t>
  </si>
  <si>
    <t>Gestión de la prestación de servicios de proveedores.</t>
  </si>
  <si>
    <t>Mantener el nivel acordado de seguridad de la información y de prestación del servicio en línea con los acuerdos con los proveedores.</t>
  </si>
  <si>
    <t>A.15.2.1</t>
  </si>
  <si>
    <t>Seguimiento y revisión de los servicios de los proveedores.</t>
  </si>
  <si>
    <t>Las organizaciones deben hacer seguimiento, revisar y auditar con regularidad la prestación de servicios de los proveedores.</t>
  </si>
  <si>
    <t>A.15.2.2</t>
  </si>
  <si>
    <t>Gestión de cambios en los servicios de los proveedores.</t>
  </si>
  <si>
    <t>Se deben gestionar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y la revaloración de los riesgos.</t>
  </si>
  <si>
    <t>Gestión de incidentes de seguridad de la información</t>
  </si>
  <si>
    <t>A.16.1</t>
  </si>
  <si>
    <t>Gestión de incidentes y mejoras en la seguridad de la información.</t>
  </si>
  <si>
    <t>Asegurar un enfoque coherente y eficaz para la gestión de incidentes de seguridad de la información, incluida la comunicación sobre eventos de seguridad y debilidades.</t>
  </si>
  <si>
    <t>A.16.1.1</t>
  </si>
  <si>
    <t>Responsabilidades y procedimientos.</t>
  </si>
  <si>
    <t>Se deben establecer las responsabilidades y procedimientos de gestión para asegurar una respuesta rápida, eficaz y ordenada a los incidentes de seguridad de la información.</t>
  </si>
  <si>
    <t>A.16.1.2</t>
  </si>
  <si>
    <t>Reporte de eventos de seguridad de la información.</t>
  </si>
  <si>
    <t>Los eventos de seguridad de la información se deben informar a través de los canales de gestión apropiados, tan pronto como sea posible.</t>
  </si>
  <si>
    <t>A.16.1.3</t>
  </si>
  <si>
    <t>Reporte de debilidades de seguridad de la información.</t>
  </si>
  <si>
    <t>Se debe exigir a todos los empleados y contratistas que usan los servicios y sistemas de información de la organización, que observen y reporten cualquier debilidad de seguridad de la información observada o sospechada en los sistemas o servicios.</t>
  </si>
  <si>
    <t>A.16.1.4</t>
  </si>
  <si>
    <t>Evaluación de eventos de seguridad de la información y decisiones sobre ellos.</t>
  </si>
  <si>
    <t>Los eventos de seguridad de la información se deben evaluar y se debe decidir si se van a clasificar como incidentes de seguridad de la información.</t>
  </si>
  <si>
    <t>A.16.1.5</t>
  </si>
  <si>
    <t>Respuesta a incidentes de seguridad de la información.</t>
  </si>
  <si>
    <t>Se debe dar respuesta a los incidentes de seguridad de la información de acuerdo con procedimientos documentados.</t>
  </si>
  <si>
    <t>A.16.1.6</t>
  </si>
  <si>
    <t>Aprendizaje obtenido de los incidentes de seguridad de la información.</t>
  </si>
  <si>
    <t>El conocimiento adquirido al analizar y resolver incidentes de seguridad de la información se debe usar para reducir la posibilidad o el impacto de incidentes futuros.</t>
  </si>
  <si>
    <t>A.16.1.7</t>
  </si>
  <si>
    <t>Recolección de evidencia.</t>
  </si>
  <si>
    <t>La organización debe definir y aplicar procedimientos para la identificación, recolección, adquisición y preservación de información que pueda servir como evidencia.</t>
  </si>
  <si>
    <t>Aspectos de seguridad de la información de la gestión de continuidad de negocio</t>
  </si>
  <si>
    <t>A.17.1</t>
  </si>
  <si>
    <t>Continuidad de seguridad de la información.</t>
  </si>
  <si>
    <t>La continuidad de seguridad de la información se debe incluir en los sistemas de gestión de la continuidad de negocio de la organización.</t>
  </si>
  <si>
    <t>A.17.1.1</t>
  </si>
  <si>
    <t>Planificación de la continuidad de la seguridad de la información.</t>
  </si>
  <si>
    <t>La organización debe determinar sus requisitos para la seguridad de la información y la continuidad de la gestión de la seguridad de la información en situaciones adversas, por ejemplo, durante una crisis o desastre.</t>
  </si>
  <si>
    <t>A.17.1.2</t>
  </si>
  <si>
    <t>Implementación de la continuidad de la seguridad de la información.</t>
  </si>
  <si>
    <t>La organización debe establecer, documentar, implementar y mantener procesos, procedimientos y controles para asegurar el nivel de continuidad requerido para la seguridad de la información durante una situación adversa.</t>
  </si>
  <si>
    <t>A.17.1.3</t>
  </si>
  <si>
    <t>Verificación, revisión y evaluación de la continuidad de la seguridad de la información.</t>
  </si>
  <si>
    <t>La organización debe verificar a intervalos regulares los controles de continuidad de la seguridad de la información establecidos e implementados, con el fin de asegurar que son válidos y eficaces durante situaciones adversas.</t>
  </si>
  <si>
    <t>A.17.2</t>
  </si>
  <si>
    <t>Redundancias.</t>
  </si>
  <si>
    <t>Asegurar la disponibilidad de instalaciones de procesamiento de información.</t>
  </si>
  <si>
    <t>A.17.2.1</t>
  </si>
  <si>
    <t>Disponibilidad de instalaciones de procesamiento de información.</t>
  </si>
  <si>
    <t>Las instalaciones de procesamiento de información se deben implementar con redundancia suficiente para cumplir los requisitos de disponibilidad.</t>
  </si>
  <si>
    <t>Cumplimiento</t>
  </si>
  <si>
    <t>A.18.1</t>
  </si>
  <si>
    <t>Cumplimiento de requisitos legales y contractuales.</t>
  </si>
  <si>
    <t>Evitar el incumplimiento de las obligaciones legales, estatutarias, de reglamentación o contractuales relacionadas con seguridad de la información y de cualquier requisito de seguridad.</t>
  </si>
  <si>
    <t>A.18.1.1</t>
  </si>
  <si>
    <t>Identificación de la legislación aplicable y de los requisitos contractuales.</t>
  </si>
  <si>
    <t>Todos los requisitos estatutarios, reglamentarios y contractuales pertinentes, y el enfoque de la organización para cumplirlos, se deben identificar y documentar explícitamente y mantenerlos actualizados para cada sistema de información y para la organización.</t>
  </si>
  <si>
    <t>A.18.1.2</t>
  </si>
  <si>
    <t>Derechos de propiedad intelectual.</t>
  </si>
  <si>
    <t>Se deben implementar procedimientos apropiados para asegurar el cumplimiento de los requisitos legislativos, de reglamentación y contractuales relacionados con los derechos de propiedad intelectual y el uso de productos de software patentados.</t>
  </si>
  <si>
    <t>A.18.1.3</t>
  </si>
  <si>
    <t>Protección de registros.</t>
  </si>
  <si>
    <t>Los registros se deben proteger contra pérdida, destrucción, falsificación, acceso no autorizado y liberación no autorizada, de acuerdo con los requisitos legislativos, de reglamentación, contractuales y de negocio.</t>
  </si>
  <si>
    <t>A.18.1.4</t>
  </si>
  <si>
    <t>Privacidad y protección de información de datos personales.</t>
  </si>
  <si>
    <t>Se deben asegurar la privacidad y la protección de la información de datos personales, como se exige en la legislación y la reglamentación pertinentes, cuando sea aplicable.</t>
  </si>
  <si>
    <t>A.18.1.5</t>
  </si>
  <si>
    <t>Reglamentación de controles criptográficos.</t>
  </si>
  <si>
    <t>Se deben usar controles criptográficos, en cumplimiento de todos los acuerdos, legislación y reglamentación pertinentes.</t>
  </si>
  <si>
    <t>A.18.2</t>
  </si>
  <si>
    <t>Revisiones de seguridad de la información.</t>
  </si>
  <si>
    <t>Asegurar que la seguridad de la información se implemente y opere de acuerdo con las políticas y procedimientos organizacionales.</t>
  </si>
  <si>
    <t>A.18.2.1</t>
  </si>
  <si>
    <t>Revisión independiente de la seguridad de la información.</t>
  </si>
  <si>
    <t>El enfoque de la organización para la gestión de la seguridad de la información y su implementación (es decir, los objetivos de control, los controles, las políticas, los procesos y los procedimientos para seguridad de la información) se deberían revisar independientemente a intervalos planificados o cuando ocurran cambios significativos.</t>
  </si>
  <si>
    <t>A.18.2.2</t>
  </si>
  <si>
    <t>Cumplimiento con las políticas y normas de seguridad.</t>
  </si>
  <si>
    <t>Los directores deben revisar con regularidad el cumplimiento del procesamiento y procedimientos de información dentro de su área de responsabilidad, con las políticas y normas de seguridad apropiadas, y cualquier otro requisito de seguridad.</t>
  </si>
  <si>
    <t>A.18.2.3</t>
  </si>
  <si>
    <t>Revisión del cumplimiento técnico</t>
  </si>
  <si>
    <t>Los sistemas de información se deben revisar periódicamente para determinar el cumplimiento con las políticas y normas de seguridad de la información.</t>
  </si>
  <si>
    <r>
      <t>RL</t>
    </r>
    <r>
      <rPr>
        <sz val="10"/>
        <rFont val="Arial"/>
        <family val="2"/>
      </rPr>
      <t xml:space="preserve">: Requerimientos Legales, </t>
    </r>
    <r>
      <rPr>
        <b/>
        <sz val="10"/>
        <rFont val="Arial"/>
        <family val="2"/>
      </rPr>
      <t>RN</t>
    </r>
    <r>
      <rPr>
        <sz val="10"/>
        <rFont val="Arial"/>
        <family val="2"/>
      </rPr>
      <t xml:space="preserve">: Requerimientos del negocio, </t>
    </r>
    <r>
      <rPr>
        <b/>
        <sz val="10"/>
        <rFont val="Arial"/>
        <family val="2"/>
      </rPr>
      <t>RER</t>
    </r>
    <r>
      <rPr>
        <sz val="10"/>
        <rFont val="Arial"/>
        <family val="2"/>
      </rPr>
      <t>: Resultados Evaluación de Riesgos</t>
    </r>
  </si>
  <si>
    <t>RN</t>
  </si>
  <si>
    <t>Fecha:</t>
  </si>
  <si>
    <r>
      <rPr>
        <sz val="12"/>
        <rFont val="Arial"/>
        <family val="2"/>
      </rPr>
      <t xml:space="preserve">En este documento se tiene la selección de controles que se han identificado y que se consideran necesarios como producto de haber realizado un análisis de riesgo así como una comparación con el anexo A de la norma NTC-ISO/IEC 27001:2013.
</t>
    </r>
    <r>
      <rPr>
        <b/>
        <sz val="12"/>
        <rFont val="Arial"/>
        <family val="2"/>
      </rPr>
      <t>Requerimiento legal:</t>
    </r>
    <r>
      <rPr>
        <sz val="12"/>
        <rFont val="Arial"/>
        <family val="2"/>
      </rPr>
      <t xml:space="preserve"> La organización cumple con este control o debe cumplir con este control por cumplimiento con la legislación vigente.
</t>
    </r>
    <r>
      <rPr>
        <b/>
        <sz val="12"/>
        <rFont val="Arial"/>
        <family val="2"/>
      </rPr>
      <t>Mejores practicas:</t>
    </r>
    <r>
      <rPr>
        <sz val="12"/>
        <rFont val="Arial"/>
        <family val="2"/>
      </rPr>
      <t xml:space="preserve"> Como proceso de mejoramiento, la organización quiere aplicar mejore prácticas en pro de la seguridad de la información a los activos.
</t>
    </r>
    <r>
      <rPr>
        <b/>
        <sz val="12"/>
        <rFont val="Arial"/>
        <family val="2"/>
      </rPr>
      <t xml:space="preserve">Resultado Evaluación de Riesgos: </t>
    </r>
    <r>
      <rPr>
        <sz val="12"/>
        <rFont val="Arial"/>
        <family val="2"/>
      </rPr>
      <t xml:space="preserve">La organización adopta el control como resultado de un análisis de riesgos, un caso fortuito o caso de fuerza mayor.
</t>
    </r>
    <r>
      <rPr>
        <b/>
        <sz val="12"/>
        <rFont val="Arial"/>
        <family val="2"/>
      </rPr>
      <t/>
    </r>
  </si>
  <si>
    <t xml:space="preserve">Razón de la selección de controles </t>
  </si>
  <si>
    <t>PROCESO 7</t>
  </si>
  <si>
    <t>EJEMPLOS DE AMENAZAS - VULNERABILIDADES - RIESGOS</t>
  </si>
  <si>
    <t>Autor: Ing. Oscar Mondragón</t>
  </si>
  <si>
    <t>Ing Oscar E Mondragon</t>
  </si>
  <si>
    <t xml:space="preserve">Oscar E Mondragon </t>
  </si>
  <si>
    <t>Oscar E Mondragon M</t>
  </si>
  <si>
    <t>OEMM</t>
  </si>
  <si>
    <t>CONTROLES ACTUALES</t>
  </si>
  <si>
    <t>Gestión Documental</t>
  </si>
  <si>
    <t>Gestión de Talento Humano</t>
  </si>
  <si>
    <t>CARGO DEL RESPONSABLE DEL ACTIVO</t>
  </si>
  <si>
    <t>Gestión de Recursos Tecnológico</t>
  </si>
  <si>
    <t>Técnico administrativo red de Datos</t>
  </si>
  <si>
    <t>SI_SIAG BD</t>
  </si>
  <si>
    <t>Técnico administrativo SIAG</t>
  </si>
  <si>
    <t>Código fuente del Sistema de Información Académico y de Gestión</t>
  </si>
  <si>
    <t>SI_CELESTE Servicio</t>
  </si>
  <si>
    <t>SI_CELESTE Servidor</t>
  </si>
  <si>
    <t>Servidor del Sistema de Información Talento Humano (SITH)</t>
  </si>
  <si>
    <t>Sistema de Información Académico y de Gestión (Secundario)</t>
  </si>
  <si>
    <t>Servicios - Sistemas de Información</t>
  </si>
  <si>
    <t>[SI_SIAG_ADM]SIAG Admisiones [Administrativo]</t>
  </si>
  <si>
    <t>[SI_SIAG_L] SIAG Liquidación [Recaudos - Certificados]</t>
  </si>
  <si>
    <t>[SI_TASK MANAGER] Administrador de tareas [Adm Si - Adm Red]</t>
  </si>
  <si>
    <t>[SI_FACTURA_INSCIPCION_As] Factura Inscripción Unimayor [Aspirantes]</t>
  </si>
  <si>
    <t>[SI_SIRAEX_ADM_CO]Académico Extensión [Administrativo Casa Obando]</t>
  </si>
  <si>
    <t>[SI_SIRAEX_REG_N_Do]Registro de Notas Extensión [Docentes Inglés]</t>
  </si>
  <si>
    <t>[SI_SAEVA]Sistema de Autoevaluación</t>
  </si>
  <si>
    <t>[SI_SITH] Sistema de Talento Humano</t>
  </si>
  <si>
    <t>[SI_UNICA] Sistema de Unidad de Correspondencia</t>
  </si>
  <si>
    <t>[SI_ SICOF] Sistema Contable y Financiero</t>
  </si>
  <si>
    <t>Registro de notas [SIAG]</t>
  </si>
  <si>
    <t>Sistema Web PQR´S</t>
  </si>
  <si>
    <t>Sistema Gestión de Directorio Institucional</t>
  </si>
  <si>
    <t>[SER_BCP_SIAG] Servidor Business Continuity Plan del SIAG</t>
  </si>
  <si>
    <t>[SER_DHCP] Servidor DHCP</t>
  </si>
  <si>
    <t>[SER_ANTIVIRUS] Servidor Antivirus ESET y Maquinas Virtuales</t>
  </si>
  <si>
    <t>[SER_SNIES] Servidor SNIES</t>
  </si>
  <si>
    <t>[SER_SICOF] Servidor Sistema Financiero y Contable</t>
  </si>
  <si>
    <t xml:space="preserve">[SER_MOODLE_ DNS] Servidor Herramientas Virtuales de Aprendizaje </t>
  </si>
  <si>
    <t xml:space="preserve">[SER_SIABUC] Servidor SIABUC </t>
  </si>
  <si>
    <t>[HW_IMP] Impresoras</t>
  </si>
  <si>
    <t>[HW_ESC] Escáneres</t>
  </si>
  <si>
    <t>[HW_SWIT] Switch administrable</t>
  </si>
  <si>
    <t>[HW_FW] Firewall UTM</t>
  </si>
  <si>
    <t>Servicio [COM_ISP] Internet</t>
  </si>
  <si>
    <t xml:space="preserve">Información de los Estudiante [D_Vr_est] </t>
  </si>
  <si>
    <t xml:space="preserve">Información de los Funcionarios [D_ADM] </t>
  </si>
  <si>
    <t xml:space="preserve">Información de copias de seguridad [BACKUPS] </t>
  </si>
  <si>
    <t xml:space="preserve">Información Restringida del proceso [INFO_R] </t>
  </si>
  <si>
    <t>Servicio Web [S_WEB ]</t>
  </si>
  <si>
    <t>Servicio [S_DHCP]</t>
  </si>
  <si>
    <t>Servicio [S_ANTIVIRUS_ESET]</t>
  </si>
  <si>
    <t>Servicio [S_SNIES]</t>
  </si>
  <si>
    <t>Servicio de [S_CAMARAS_IP]</t>
  </si>
  <si>
    <t>Servicio [S_SICOF]</t>
  </si>
  <si>
    <t>Servicio [S_SIABUC_WEB]</t>
  </si>
  <si>
    <t>Servicio [S_SIABUC_LOCAL]</t>
  </si>
  <si>
    <t>Servicio [S_MOODLE]</t>
  </si>
  <si>
    <t>Servicio [S_DNS]</t>
  </si>
  <si>
    <t>Servicio [S_BACKUPS]</t>
  </si>
  <si>
    <t>[SER_SIAG] Servidor Sistema de Información Académica y Gestión</t>
  </si>
  <si>
    <t>[SI_IMPRESOS] Soportes de Información Impresos en Papel</t>
  </si>
  <si>
    <t>[SI_SAN] Almacenamiento en Red OwnCloud</t>
  </si>
  <si>
    <t>Conocimiento [P_ADM] Administradores de Sistemas</t>
  </si>
  <si>
    <t>Conocimiento [P_DBA] Administrador de Bases de Datos</t>
  </si>
  <si>
    <t>Conocimiento [P_SEC] Administradores de seguridad</t>
  </si>
  <si>
    <t>Conocimiento [P_DES] Desarrollo Software</t>
  </si>
  <si>
    <t>Conocimiento [P_CON] Contratistas</t>
  </si>
  <si>
    <t>Bajo</t>
  </si>
  <si>
    <t>Alto</t>
  </si>
  <si>
    <t>Extremo</t>
  </si>
  <si>
    <t>El nivel del riesgo es Alto, por lo que es necesario implementar controles en la Institución para mitigar, evitar o compartir el riesgo y llevar a niveles aceptables.</t>
  </si>
  <si>
    <t>El nivel del riesgo es Extremo, por lo que es necesario implementar controles en la Institución para mitigar, evitar o compartir el riesgo y llevar a niveles aceptables.</t>
  </si>
  <si>
    <t>El nivel de riesgo es Moderado de acuerdo con los criterios de aceptación de la Institución. Los riesgos en este nivel deben ser monitoreados para identificar oportunamente los cambios en su valoración.</t>
  </si>
  <si>
    <t>La pérdida de ingresos directa y los costos u otros gastos financieros indirectos que se generarían para la Institución.</t>
  </si>
  <si>
    <t>Tiempo en que se ve afectada la operación de los procesos de la Institución.</t>
  </si>
  <si>
    <t>Afectación sobre la imagen y reputación de la Institución.</t>
  </si>
  <si>
    <t>En caso de presentarse, la organización tendría sanciones legales. Podría generar el cierre definitivo de la Institución.</t>
  </si>
  <si>
    <t>Si el hecho llegara a presentarse, el proceso de la Institución se vería afectado en su continuidad de manera considerable interrumpiendo periódicamente el proceso y otros.</t>
  </si>
  <si>
    <t>En caso de presentarse, tendría un impacto alto en la Institución a nivel gremial.</t>
  </si>
  <si>
    <t>En caso de presentarse, tendría un impacto medio en la Institución de manera local.</t>
  </si>
  <si>
    <t>En caso de presentarse, tendría un impacto leve en la Institución que seria reparable a corto plazo</t>
  </si>
  <si>
    <t>En caso de presentarse, el proceso de la Institución no se vería afectado en su continuidad.</t>
  </si>
  <si>
    <t>El riesgo ocurre rara vez en la Institución.</t>
  </si>
  <si>
    <t>El riesgo ocurre en ocasiones especificas en la Institución.</t>
  </si>
  <si>
    <t>El riesgo ocurre con cierta periodicidad en la Institución.</t>
  </si>
  <si>
    <t>El riesgo ocurre frecuentemente  en la Institución.</t>
  </si>
  <si>
    <t>El riesgo ocurre inminentemente en la Institución.</t>
  </si>
  <si>
    <t>[SI_SIRAEX_ADM] Académico Arte Mayor [Administrativo Personal Arte Mayor]</t>
  </si>
  <si>
    <t>Contratista</t>
  </si>
  <si>
    <t>Sistema de información electoral [Módulo Administrativo]</t>
  </si>
  <si>
    <t>PU Calidad</t>
  </si>
  <si>
    <t>Comunicaciones</t>
  </si>
  <si>
    <t>[SER_WEB_BACKUPS] Servidor Sitios Web</t>
  </si>
  <si>
    <t>Contratistas</t>
  </si>
  <si>
    <t xml:space="preserve">BD Sistema de Información Talento Humano (SITH) </t>
  </si>
  <si>
    <t>Servicio [S_MAQUINAS_V]</t>
  </si>
  <si>
    <t>Servicio [COM_Datos] Red de Datos - cableada</t>
  </si>
  <si>
    <t xml:space="preserve">Conocimiento Asesor TIC </t>
  </si>
  <si>
    <t>Conocimiento Técnico Administrativo TIC</t>
  </si>
  <si>
    <t>Historias laborales (Expediente físico)</t>
  </si>
  <si>
    <t>Historias laborales (Expediente DIGITAL)</t>
  </si>
  <si>
    <t>Información Física o Digital</t>
  </si>
  <si>
    <t>Requerimiento de justicia, archivo físico</t>
  </si>
  <si>
    <t>Es posible el acceso por medio externo, se tiene ventana con comunicación directa a la calle. A nivel interno sólo se controla el acceso por una puerta con cerradura, la llave la controla el líder del proceso de TIC.</t>
  </si>
  <si>
    <t>Líder Proceso Gestión de Recursos Tecnológicos</t>
  </si>
  <si>
    <t>Alarma de detección de movimiento en la ventana. Puerta con cerradura.</t>
  </si>
  <si>
    <t>Gestión Administrativo - Jurídico</t>
  </si>
  <si>
    <t>Contratos físicos</t>
  </si>
  <si>
    <t>Contratos digitales</t>
  </si>
  <si>
    <t>Soportes de demandas</t>
  </si>
  <si>
    <t>Soportes de derechos de petición</t>
  </si>
  <si>
    <t>Actas de grado de estudiantes.</t>
  </si>
  <si>
    <t>Circulares internas de la Institución avalados por al institución</t>
  </si>
  <si>
    <t xml:space="preserve">Información de datos biométricos del personal </t>
  </si>
  <si>
    <t>Se tiene aire acondicionado, pero se han presentado fallas en el mismo.</t>
  </si>
  <si>
    <t>El cableado estructurado presente en el Centro de datos principal presenta retrasos en su instalación, no cuenta con canaletas adecuadas para su distribución.</t>
  </si>
  <si>
    <t>No se tiene control actual implementado</t>
  </si>
  <si>
    <t>El centro de datos principal no cuenta con instalaciones físicas de tipo ambiental adecuadas para los equipos tecnológicos. (Ausencia de Piso falso, condiciones ambientales no adecuadas, fallas periódica en el sistema de aire acondicionado)</t>
  </si>
  <si>
    <t>Puerta con cerradura y cámara de vigilancia interna</t>
  </si>
  <si>
    <t>El acceso físico al centro de datos principal no es lo suficiente respecto a la criticidad de los activos que custodia. Sólo se cuenta con una puerta con cerradura que comparten en el proceso de gestión de recursos tecnológicos para su acceso físico.</t>
  </si>
  <si>
    <t>No se cuenta con respaldo eléctrico ante ausencia prolongada del servicio eléctrico afectando la disponibilidad de los servicios de información.</t>
  </si>
  <si>
    <t>No disponibilidad del activo tecnológico.</t>
  </si>
  <si>
    <t>No disponibilidad de la información por ausencia del servicio eléctrico</t>
  </si>
  <si>
    <t>Sistema de baterías y UPS.</t>
  </si>
  <si>
    <t>Daño o afectación seria en los activos tecnológicos. Quema de circuitos electrónicos, discos, memorias o procesadores dañados.</t>
  </si>
  <si>
    <t>Gestión Administrativa - Jurídica - Secretaria General</t>
  </si>
  <si>
    <t>Secretaría General</t>
  </si>
  <si>
    <t>Equipo de cómputo de Secretaria General</t>
  </si>
  <si>
    <t>Controles perimetrales (Firewall), IPS, Filtrado Web, Segmentación de redes.</t>
  </si>
  <si>
    <t>Acceso no autorizado a nivel lógico por parte de personal interno o terceros de la institución</t>
  </si>
  <si>
    <t>Modificación no autorizada de la información digital</t>
  </si>
  <si>
    <t>Se comparte el usuario administrador de la BD entre el personal del proceso.</t>
  </si>
  <si>
    <t>No disponibilidad de los equipos de cómputo del personal crítico afectando el normal desempeño del proceso</t>
  </si>
  <si>
    <t>Vida útil del equipo, fallas de hardware</t>
  </si>
  <si>
    <t>Mantenimiento preventivo de los equipos de cómputo</t>
  </si>
  <si>
    <t>No se tiene monitoreo de la disponibilidad del canal de internet contratado con el proveedor</t>
  </si>
  <si>
    <t>No disponibilidad en el servicio de internet por demoras en reportar las fallas al proveedor</t>
  </si>
  <si>
    <t>Se tiene un canal alterno de internet</t>
  </si>
  <si>
    <t>Pérdida de la confidencialidad de la información en caso de pérdida del dispositivo móvil</t>
  </si>
  <si>
    <t>No se tiene cifrado de la información en los Discos externos</t>
  </si>
  <si>
    <t>Acceso no autorizado de personal a información de los procesos</t>
  </si>
  <si>
    <t>Se tiene implementado control de acceso a la información compartida</t>
  </si>
  <si>
    <t xml:space="preserve">Acceso no autorizado al sistema de vigilancia </t>
  </si>
  <si>
    <t>Debilidades en la configuración de control de acceso al sistema de video vigilancia</t>
  </si>
  <si>
    <t>Se tiene separación a nivel de red del sistema de vigilancia</t>
  </si>
  <si>
    <t>Ausencia de política para el bueno uso de los activos de información, transporte seguro de la información.</t>
  </si>
  <si>
    <t>No se identifica control</t>
  </si>
  <si>
    <t>La información que se transmite por la central telefónica digital no esta cifrada</t>
  </si>
  <si>
    <t xml:space="preserve">Fuga de información </t>
  </si>
  <si>
    <t>Se tiene separación a nivel de red</t>
  </si>
  <si>
    <t>No disponibilidad del personal</t>
  </si>
  <si>
    <t>Ausencia prolongada de la persona por incapacidad o renuncia voluntaria</t>
  </si>
  <si>
    <t>Documentación de los proceso de mayor criticidad</t>
  </si>
  <si>
    <t>Pérdida de información almacenada en el activo</t>
  </si>
  <si>
    <t>Se tiene copias alternas de la información</t>
  </si>
  <si>
    <t>Afecta el proceso del Administración Académica</t>
  </si>
  <si>
    <t>Afecta el proceso de Gestión y Desarrollo del Talento humano</t>
  </si>
  <si>
    <t>Afecta el proceso Gestión Financiera y Contable</t>
  </si>
  <si>
    <t>Gestión y desarrollo del Talento Humano</t>
  </si>
  <si>
    <t>Gestión Estratégica</t>
  </si>
  <si>
    <t>Gestión Financiera y Contable</t>
  </si>
  <si>
    <t>Afecta el proceso Administración académica</t>
  </si>
  <si>
    <t>Afecta al proceso Gestión de Recursos Tecnológico</t>
  </si>
  <si>
    <t>RELACIÓN DEL ACTIVOS  CON ACTIVOS O PROCESOS</t>
  </si>
  <si>
    <t>Afecta la imagen de la institución</t>
  </si>
  <si>
    <t>Afecta la red interna</t>
  </si>
  <si>
    <t>Actos administrativos, resoluciones expedidas por la institución</t>
  </si>
  <si>
    <t>Afecta a Secretaria General</t>
  </si>
  <si>
    <t>Afecta a Secretaria General, Egresados</t>
  </si>
  <si>
    <t>Terceras partes y la institución</t>
  </si>
  <si>
    <t>Afecta al proceso de recursos tecnológicos</t>
  </si>
  <si>
    <t>Afecta a la Institución</t>
  </si>
  <si>
    <t>Ausencias en sensibilizaciones o capacitaciones en el bueno uso de la información, el manejo de documentación en custodia por parte de los servidores públicos.</t>
  </si>
  <si>
    <t>Pérdida de a información física</t>
  </si>
  <si>
    <t>Se cuenta con armario con llave para el almacenamiento seguro.</t>
  </si>
  <si>
    <t>Se tiene protegido por el contraseña de la sesión del usuario</t>
  </si>
  <si>
    <t>Pérdida de la información de datos biométricos del personal de la institución</t>
  </si>
  <si>
    <t>Líder Gestión Humana</t>
  </si>
  <si>
    <t>Se cuenta con copia de seguridad almacenada en forma remota</t>
  </si>
  <si>
    <t>Pérdida de la confidencialidad por Acceso no autorizado a la información de datos biométricos</t>
  </si>
  <si>
    <t>La información sensible de datos biométricos esta almacenada en el equipo de cómputo del líder de Gestión Humana sin una adecuada protección de acuerdo con la sensibilidad o criticidad de la información</t>
  </si>
  <si>
    <t>Ausencia de política de bloqueo de escritorio de forma manual o técnica.</t>
  </si>
  <si>
    <t>Pérdida de la confidencialidad de la información</t>
  </si>
  <si>
    <t>Se tiene protección del equipo de cómputo a nivel físico, esta en oficina privada</t>
  </si>
  <si>
    <t>Acceso no autorizado a la información de la BD del SITH - Pérdida de la Confidencialidad</t>
  </si>
  <si>
    <t>Cambio de personal y no eliminación de datos de acceso de forma controlado.</t>
  </si>
  <si>
    <t>Se tiene definido los accesos del personal actual al SITH</t>
  </si>
  <si>
    <t>Error Humano, falta de sensibilización en la criticidad de la información</t>
  </si>
  <si>
    <t>Pérdida de la información digital</t>
  </si>
  <si>
    <t>Débil control de acceso a la información.</t>
  </si>
  <si>
    <t>Existe la segregación de funciones y controles de acceso a nivel lógico</t>
  </si>
  <si>
    <t>La copias de seguridad no se encuentran cifradas como protección adicional.</t>
  </si>
  <si>
    <t>La información se encuentra almacenada a nivel externo con control de acceso</t>
  </si>
  <si>
    <t>Equipos de cómputo y servidores críticos</t>
  </si>
  <si>
    <t>Afecta las actividades diarias del personal del proceso</t>
  </si>
  <si>
    <t>Todos los activos de información tecnológicos</t>
  </si>
  <si>
    <t>Información física en la oficina de Secretaria General</t>
  </si>
  <si>
    <t>Proceso gestión de recursos tecnológicos</t>
  </si>
  <si>
    <t>Servicio [S_SIABUC_WEB]
Afecta los usuarios</t>
  </si>
  <si>
    <t>[SI_ SICOF] Sistema Contable y Financiero
Afecta al proceso Gestión Financiera y Contable</t>
  </si>
  <si>
    <t>Todos los procesos</t>
  </si>
  <si>
    <t>Proceso gestión y desarrollo del talento humano</t>
  </si>
  <si>
    <t>Todos los activos tecnológicos</t>
  </si>
  <si>
    <t>Todos los usuarios</t>
  </si>
  <si>
    <t>Proceso contable</t>
  </si>
  <si>
    <t>Es posible el acceso por medio externo, se tiene ventana con comunicación directa a la calle.</t>
  </si>
  <si>
    <t>Afectación de la disponibilidad de los servicios de información por fallas en el cableado estructurado</t>
  </si>
  <si>
    <t>Debilidades en la separación de deberes en el manejo de la información</t>
  </si>
  <si>
    <t>Condiciones ambientales no son las más adecuadas para el almacenamiento de la información física en la oficina.</t>
  </si>
  <si>
    <t>Todos los activos del sistema de información SIAG</t>
  </si>
  <si>
    <t>Acceso no autorizado al Centro de datos, generando no disponibilidad de los activos tecnológicos por manejo inadecuado a nivel físico.</t>
  </si>
  <si>
    <t>Acceso no autorizado afectando la disponibilidad y confidencialidad de los activos de información</t>
  </si>
  <si>
    <t>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t>
  </si>
  <si>
    <t>Ausencia de controles criptográficos para protección de acceso a los códigos fuentes del sistema de información académico</t>
  </si>
  <si>
    <t>Almacenamiento seguro a nivel físico de los códigos fuentes</t>
  </si>
  <si>
    <t>[SI_SIAG]Sistema de Información y de Gestión [Administrativo]</t>
  </si>
  <si>
    <t>[SI_SIABUC] Sistema de Automatización de Bibliotecas de la Universidad de Colima</t>
  </si>
  <si>
    <t>Afecta el normal desempeño de la red interna</t>
  </si>
  <si>
    <t>[SER_CAM_IP] Servidor Cámaras IP y Aplicaciones WEB</t>
  </si>
  <si>
    <t>[SER_SIABUC WEB_ITS] Servidor Consulta SIABUC Web y Servicios de Tecnología de la Información.</t>
  </si>
  <si>
    <t>[HW_PC] Equipos de cómputos (escritorio y portátiles)</t>
  </si>
  <si>
    <t>Afecta el acceso externo a los activos tecnológicos del Centro de Datos</t>
  </si>
  <si>
    <t>[HW_WAP] Punto de Acceso Inalámbrico</t>
  </si>
  <si>
    <t xml:space="preserve">Conectividad de los equipos de computo portátiles de los usuarios </t>
  </si>
  <si>
    <t>[HW_PBX] Central Telefónica</t>
  </si>
  <si>
    <t>Servicio [COM_RT] Red Telefónica</t>
  </si>
  <si>
    <t>Servicio [COM_WIFI] Red inalámbrica</t>
  </si>
  <si>
    <t>[SI_CD_ROM/DVD] Soportes de información en CD-ROM y/o DVD</t>
  </si>
  <si>
    <t>Condiciones inadecuada para el almacenamiento del activo que puede acelerar el daño por vida útil del activo</t>
  </si>
  <si>
    <t>[SI_USB] Soportes de información en Discos Externos USB</t>
  </si>
  <si>
    <t>Pérdida de la confidencialidad de información sensible</t>
  </si>
  <si>
    <t>Errores involuntarios en la asignación de permisos para acceso a la información</t>
  </si>
  <si>
    <t>[AUX_UPS] Sistema de Alimentación Ininterrumpida</t>
  </si>
  <si>
    <t>[AUX_VIG] DVR - Cámaras de Vigilancia</t>
  </si>
  <si>
    <t>Gestión Humana</t>
  </si>
  <si>
    <t xml:space="preserve">Pérdida de la confidencialidad. Manejo inadecuado de la información, </t>
  </si>
  <si>
    <t>Se realizan sensibilizaciones pero se debe reforzar periódicamente</t>
  </si>
  <si>
    <t>Pérdida de la información digital por acceso no autorizado de personal</t>
  </si>
  <si>
    <t>Se tiene cuentas de acceso a la información que se encuentra en la Nube.</t>
  </si>
  <si>
    <t>Peticiones quejas o reclamos (físicos)</t>
  </si>
  <si>
    <t>Archivos de gestión (Ejercicio de la función del cargo, comunicaciones oficiales)</t>
  </si>
  <si>
    <t>Se cuenta con la información original en físico</t>
  </si>
  <si>
    <t xml:space="preserve">Actas de concejo directivo, académico, </t>
  </si>
  <si>
    <t>Resoluciones y acuerdos del consejo académico y directivo.</t>
  </si>
  <si>
    <t>Oscar E Mondragón</t>
  </si>
  <si>
    <t>Pérdida de la información física</t>
  </si>
  <si>
    <t>Estimado alto nivel:
$ 80.000.000
$ 260.000.000</t>
  </si>
  <si>
    <t>Marzo de 2017 -</t>
  </si>
  <si>
    <t>Julio de 2017 -</t>
  </si>
  <si>
    <t>1. Definir la política de buen uso de los activos de información
2. Definir proceso de gestión de usuarios de los sistemas de información.
3. Revisar y aprobar la política y proceso de gestión de usuarios.
4. Socializar a las partes interesadas las políticas y el proceso de gestión de usuarios.
5. Evaluar la eficacia del cumplimiento y aplicación de la política y el proceso de gestión de usuarios.</t>
  </si>
  <si>
    <t>Líder de Seguridad de la Información</t>
  </si>
  <si>
    <t>No aplica</t>
  </si>
  <si>
    <t>Enero 2017 -</t>
  </si>
  <si>
    <t>Marzo 2017 -</t>
  </si>
  <si>
    <t>1. Definir y documentar política de controles criptográficos al interior de la Institución.
2. Aprobar y socializar a las partes interesadas la Política de controles criptográficos.
3. Desarrollar una procedimiento, guía o instructivo para cifrar la información que se transmite por medios removibles y por correo electrónico.
4. Capacitar al personal de la Institución que maneja información sensible a través de medios removibles y por correo electrónico.
5. Realizar seguimiento a la aplicación de la política, guía o procedimiento definido por la entidad.</t>
  </si>
  <si>
    <t>No Aplica</t>
  </si>
  <si>
    <t>Abril 2017 -</t>
  </si>
  <si>
    <t>Febrero 2017 -</t>
  </si>
  <si>
    <t>$ 1.000.000
$ 3.000.000</t>
  </si>
  <si>
    <t xml:space="preserve">Marzo 2017 - </t>
  </si>
  <si>
    <t>Líder de infraestructura de la Institución o quien haga sus veces</t>
  </si>
  <si>
    <t>1. Evaluar la posibilidad de cifrar las copias de seguridad como control adicional.
En caso positivo:
2. Definir y documentar política de controles criptográficos al interior de la Institución.
3. Aprobar y socializar a las partes interesadas la Política de controles criptográficos.
4. Desarrollar una procedimiento, guía o instructivo para cifrar la información de copias de seguridad.
5. Capacitar al personal del proceso de la Institución que es responsable de las copias de seguridad.
6. Realizar seguimiento a la aplicación de la política, guía o procedimiento definido por la entidad.</t>
  </si>
  <si>
    <t>1. Definir y documentar política de controles criptográficos y dispositivos móviles en la Institución.
2. Aprobar y socializar a las partes interesadas la Política de controles criptográficos.
3. Desarrollar una procedimiento, guía o instructivo para cifrar la información que se transmite por medios removibles y por correo electrónico.
4. Capacitar al personal de la Institución que maneja información sensible a través de medios removibles y por correo electrónico.
5. Realizar seguimiento a la aplicación de la política, guía o procedimiento definido por la entidad.</t>
  </si>
  <si>
    <t>Mayo 2017 -</t>
  </si>
  <si>
    <t>1. Establecer un proceso de manejo de información sensible y políticas de buen uso de los activos de información.
2. Revisar y aprobar el proceso y las políticas definidas.
3. Socializar e implementar el proceso con el personal involucrado.
4. Realizar seguimiento a la implementación del proceso de manejo seguro de información.</t>
  </si>
  <si>
    <t>1. Realizar pruebas de seguridad a la infraestructura tecnológica de la institución de forma periódica para identificar posible debilidades y cerrarlas a tiempo.
2. Establecer un plan de trabajo para el cierre de las vulnerabilidades encontradas.
3. Realizar el re-test para evidenciar el cierre de las vulnerabilidades.</t>
  </si>
  <si>
    <t>1. Realizar la documentación de los procesos operativos del personal crítico del proceso TIC.
2. Evaluar la posibilidad de capacitaciones cruzadas de las actividades críticas del proceso para conocimiento de todo el personal del proceso.</t>
  </si>
  <si>
    <t>Junio 2017 -</t>
  </si>
  <si>
    <t>1. Establecer sensibilizaciones en seguridad de la información para el buen uso de los activos de información.
2. Realizar seguimiento a los incidentes relacionados con el buen uso de la información para identificar mejorar en las sensibilizaciones o capacitaciones futuras.</t>
  </si>
  <si>
    <t>Julio 2017 -</t>
  </si>
  <si>
    <t>El costo dependerá del sitio seleccionado para el almacenamiento de la información.</t>
  </si>
  <si>
    <t>$</t>
  </si>
  <si>
    <t>Al menos una vez al año:
$ 5.000.000
$ 25.000.000</t>
  </si>
  <si>
    <t xml:space="preserve">Autor: Ing. Oscar E. Mondragón </t>
  </si>
  <si>
    <t>Ing. Oscar E Mondragón</t>
  </si>
  <si>
    <t>1. Planeación de proyecto de establecimiento de Centro de Datos Principal con las mínimas condiciones para los equipos tecnológicos ó tercerización de los servidores críticos de la Institución.
2. Contratación de adecuaciones del nuevo centro de cómputo principal o contratación de outsourcing.
3. Implementación del centro de datos (Interno o Externo)
4. Migración de los activos tecnológicos al nuevo centro de datos(Interno o Externo)</t>
  </si>
  <si>
    <t>Es importante que la Institución evalué al posibilidad de construir un centro de datos con las condiciones adecuadas para los activos tecnológicos o establezca una tercerización con un proveedor tecnológico.</t>
  </si>
  <si>
    <t>Es importante que la Institución defina un Líder de Seguridad de información como apoyo activo a SGSI que se establezca.</t>
  </si>
  <si>
    <t>1. Definir una política de pruebas de seguridad periódica para los activos de información de la Institución.
2. Contratar o preparar personal interno para realizar pruebas de seguridad a la Institución Universitaria.
3. Realizar seguimiento al cumplimiento de la política y a las recomendaciones realizadas por el responsable de ejecución de las pruebas de seguridad.</t>
  </si>
  <si>
    <t xml:space="preserve">1. Revisar y ajustar en caso de ser necesario, el proceso de desvinculación o retiro de personal para que tenga incluida la seguridad de la información. Definir responsable de informar cuando un funcionario o contratista se retira o cambio de rol en la Institución a todos los procesos para la adecuada eliminación o cambios de permisos en los sistemas de información y a nivel físico.
2. Aprobar y socializar los cambios en el proceso a las partes interesadas.
3. Realizar seguimiento al cumplimiento del control actualizado. </t>
  </si>
  <si>
    <t>1. Realizar pruebas de seguridad que permitan evidenciar la vulnerabilidad en la infraestructura tecnológica (incluida central voz por IP).
2. Definir un plan de trabajo donde se identifique riesgos (técnico) de la implementación o activación de cifrado de voz por IP.
3. Implementar el cifrado de voz por IP en la Institución..
4. Realizar pruebas de seguridad para evidenciar el voz cifrada por la telefonía IP.</t>
  </si>
  <si>
    <t>1. Establecer un proceso de monitoreo del canal de internet contratado con los proveedores y del servicio a nivel interno del servicio de red.
2. Implementar un monitoreo periódico de la disponibilidad del canal de internet y el uso a nivel interno del servicio.
3. Definir y entregar informes periódicos del uso de internet y la disponibilidad del canal contratado con los proveedores.</t>
  </si>
  <si>
    <t>El costo no aplica si las sensibilizaciones las realiza el Líder de Seguridad. Si se requiere personal externo evaluar los costos de acuerdo al perfil del expositor.</t>
  </si>
  <si>
    <t>1. Evaluar el costo de establecer un sitio adecuado con control de acceso y condiciones ambientales óptimas para el almacenamiento de la información física del proceso.
En caso de ser aprobado
2. Adecuar y organizar sitio de almacenamiento seguro de la información física del proceso.
3. Traslado de la información sensible de proceso de secretaría genera y gestión del desarrollo humano.</t>
  </si>
  <si>
    <t>1. Establecer política de bloqueo manual o automática tras inactividad de la sesión de usuario en el equipo de cómputo.
2. Aprobar y socializar la política establecida
3. Realizar seguimiento al cumplimiento de la política definida.</t>
  </si>
  <si>
    <t>1. Establecer la protección adecuada al equipo de cómputo que almacena información de tipo dato personal.
2. Evaluar la posibilidad de implementar controles de cifrado sobre el disco donde se almacena la información sensible
3. Evaluar la posibilidad de cambiar la ubicación de la información sensible a un servidor con perímetro de seguridad a nivel físico y digital.
4. Realizar copia de seguridad de la información sensible de modo que esté cifrada y almacenada remotamente.</t>
  </si>
  <si>
    <t>Extremos</t>
  </si>
  <si>
    <t>Riesgos SI - IUCMC</t>
  </si>
  <si>
    <t>NIVEL PROBABILIDAD DEL RIESGO</t>
  </si>
  <si>
    <t>Nombre del Proceso: Comunicaciones y TIC
Sub proceso: Gestión de Recursos Tecnológicos</t>
  </si>
  <si>
    <t xml:space="preserve">Código </t>
  </si>
  <si>
    <t>104.01.01.02.R.18</t>
  </si>
  <si>
    <t xml:space="preserve">Versión </t>
  </si>
  <si>
    <t>Fecha</t>
  </si>
  <si>
    <t>Páginas</t>
  </si>
  <si>
    <t>1 de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</si>
</sst>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 $&quot;#,##0.00\ ;&quot;-$&quot;#,##0.00\ ;&quot; $-&quot;#\ ;@\ "/>
    <numFmt numFmtId="165" formatCode="0.000"/>
    <numFmt numFmtId="166" formatCode="0.0"/>
    <numFmt numFmtId="167" formatCode="[$-F800]dddd\,\ mmmm\ dd\,\ yyyy"/>
  </numFmts>
  <fonts count="44">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1"/>
    </font>
    <font>
      <sz val="10"/>
      <name val="Arial"/>
      <family val="2"/>
    </font>
    <font>
      <sz val="12"/>
      <name val="Arial"/>
      <family val="2"/>
    </font>
    <font>
      <sz val="11"/>
      <color indexed="8"/>
      <name val="Calibri"/>
      <family val="2"/>
      <charset val="1"/>
    </font>
    <font>
      <b/>
      <sz val="10"/>
      <name val="Arial"/>
      <family val="2"/>
    </font>
    <font>
      <b/>
      <sz val="8"/>
      <name val="Arial"/>
      <family val="2"/>
    </font>
    <font>
      <b/>
      <sz val="12"/>
      <name val="Tahoma"/>
      <family val="2"/>
    </font>
    <font>
      <sz val="10"/>
      <color theme="0"/>
      <name val="Arial"/>
      <family val="2"/>
    </font>
    <font>
      <sz val="10"/>
      <name val="MS Sans Serif"/>
      <family val="2"/>
    </font>
    <font>
      <b/>
      <sz val="9"/>
      <color indexed="81"/>
      <name val="Tahoma"/>
      <family val="2"/>
    </font>
    <font>
      <b/>
      <sz val="11"/>
      <color theme="1"/>
      <name val="Calibri"/>
      <family val="2"/>
      <scheme val="minor"/>
    </font>
    <font>
      <b/>
      <sz val="12"/>
      <name val="Arial"/>
      <family val="2"/>
    </font>
    <font>
      <b/>
      <sz val="9"/>
      <color indexed="81"/>
      <name val="Arial"/>
      <family val="2"/>
    </font>
    <font>
      <sz val="10"/>
      <color rgb="FF050D24"/>
      <name val="Arial"/>
      <family val="2"/>
    </font>
    <font>
      <u/>
      <sz val="10"/>
      <color theme="10"/>
      <name val="Arial"/>
      <family val="2"/>
    </font>
    <font>
      <u/>
      <sz val="10"/>
      <color theme="11"/>
      <name val="Arial"/>
      <family val="2"/>
    </font>
    <font>
      <sz val="10"/>
      <name val="Arial"/>
      <family val="2"/>
    </font>
    <font>
      <b/>
      <sz val="11"/>
      <name val="Arial"/>
      <family val="2"/>
    </font>
    <font>
      <sz val="11"/>
      <name val="Arial"/>
      <family val="2"/>
    </font>
    <font>
      <u/>
      <sz val="10"/>
      <name val="Arial"/>
      <family val="2"/>
    </font>
    <font>
      <u/>
      <sz val="10"/>
      <color indexed="12"/>
      <name val="Arial"/>
      <family val="2"/>
    </font>
    <font>
      <sz val="9"/>
      <name val="Arial"/>
      <family val="2"/>
    </font>
    <font>
      <b/>
      <sz val="14"/>
      <name val="Arial"/>
      <family val="2"/>
    </font>
    <font>
      <b/>
      <u/>
      <sz val="10"/>
      <name val="Arial"/>
      <family val="2"/>
    </font>
    <font>
      <b/>
      <u/>
      <sz val="11"/>
      <name val="Arial"/>
      <family val="2"/>
    </font>
    <font>
      <sz val="10"/>
      <name val="Arial"/>
      <family val="2"/>
    </font>
    <font>
      <b/>
      <sz val="12"/>
      <name val="Arial"/>
      <family val="2"/>
    </font>
    <font>
      <sz val="12"/>
      <name val="Arial"/>
      <family val="2"/>
    </font>
    <font>
      <sz val="10"/>
      <color theme="0"/>
      <name val="Arial"/>
      <family val="2"/>
    </font>
    <font>
      <b/>
      <sz val="12"/>
      <name val="Futura Bk"/>
      <family val="2"/>
    </font>
    <font>
      <b/>
      <sz val="10"/>
      <color theme="1"/>
      <name val="Futura Bk"/>
      <family val="2"/>
    </font>
    <font>
      <sz val="10"/>
      <color theme="1"/>
      <name val="Futura Bk"/>
      <family val="2"/>
    </font>
    <font>
      <sz val="10"/>
      <name val="Futura Bk"/>
      <family val="2"/>
    </font>
    <font>
      <b/>
      <sz val="10"/>
      <name val="Futura Bk"/>
      <family val="2"/>
    </font>
    <font>
      <sz val="10"/>
      <color rgb="FF000000"/>
      <name val="Futura Bk"/>
      <family val="2"/>
    </font>
    <font>
      <sz val="10"/>
      <color rgb="FFFF0000"/>
      <name val="Futura Bk"/>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indexed="10"/>
        <bgColor indexed="64"/>
      </patternFill>
    </fill>
    <fill>
      <patternFill patternType="solid">
        <fgColor theme="6" tint="0.59999389629810485"/>
        <bgColor indexed="64"/>
      </patternFill>
    </fill>
    <fill>
      <patternFill patternType="solid">
        <fgColor rgb="FF92D050"/>
        <bgColor indexed="64"/>
      </patternFill>
    </fill>
    <fill>
      <patternFill patternType="solid">
        <fgColor theme="4" tint="0.79998168889431442"/>
        <bgColor indexed="64"/>
      </patternFill>
    </fill>
    <fill>
      <patternFill patternType="solid">
        <fgColor rgb="FF00B0F0"/>
        <bgColor indexed="64"/>
      </patternFill>
    </fill>
    <fill>
      <patternFill patternType="solid">
        <fgColor theme="2" tint="-0.249977111117893"/>
        <bgColor indexed="64"/>
      </patternFill>
    </fill>
    <fill>
      <patternFill patternType="solid">
        <fgColor theme="2" tint="-0.249977111117893"/>
        <bgColor rgb="FF000000"/>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right/>
      <top/>
      <bottom style="medium">
        <color auto="1"/>
      </bottom>
      <diagonal/>
    </border>
  </borders>
  <cellStyleXfs count="422">
    <xf numFmtId="0" fontId="0" fillId="0" borderId="0"/>
    <xf numFmtId="164" fontId="9" fillId="0" borderId="0" applyFill="0" applyBorder="0" applyAlignment="0" applyProtection="0"/>
    <xf numFmtId="0" fontId="9" fillId="0" borderId="0"/>
    <xf numFmtId="0" fontId="7" fillId="0" borderId="0"/>
    <xf numFmtId="0" fontId="8" fillId="0" borderId="0"/>
    <xf numFmtId="0" fontId="9" fillId="0" borderId="0"/>
    <xf numFmtId="0" fontId="7" fillId="0" borderId="0"/>
    <xf numFmtId="0" fontId="9" fillId="0" borderId="0"/>
    <xf numFmtId="9" fontId="9" fillId="0" borderId="0" applyFill="0" applyBorder="0" applyAlignment="0" applyProtection="0"/>
    <xf numFmtId="0" fontId="6" fillId="0" borderId="0"/>
    <xf numFmtId="0" fontId="5" fillId="0" borderId="0"/>
    <xf numFmtId="0" fontId="11" fillId="0" borderId="0"/>
    <xf numFmtId="0" fontId="4" fillId="0" borderId="0"/>
    <xf numFmtId="0" fontId="3" fillId="0" borderId="0"/>
    <xf numFmtId="49" fontId="13" fillId="0" borderId="1">
      <alignment horizontal="center" vertical="center" wrapText="1"/>
      <protection locked="0"/>
    </xf>
    <xf numFmtId="49" fontId="13" fillId="4" borderId="1" applyNumberFormat="0">
      <alignment horizontal="center" vertical="center" wrapText="1"/>
      <protection locked="0"/>
    </xf>
    <xf numFmtId="49" fontId="13" fillId="5" borderId="1" applyNumberFormat="0">
      <alignment horizontal="center" vertical="center" wrapText="1"/>
      <protection locked="0"/>
    </xf>
    <xf numFmtId="49" fontId="13" fillId="6" borderId="1" applyNumberFormat="0">
      <alignment horizontal="center" vertical="center" wrapText="1"/>
      <protection locked="0"/>
    </xf>
    <xf numFmtId="0" fontId="2" fillId="0" borderId="0"/>
    <xf numFmtId="166" fontId="2" fillId="0" borderId="0" applyFont="0" applyFill="0" applyBorder="0" applyAlignment="0" applyProtection="0"/>
    <xf numFmtId="0" fontId="9" fillId="0" borderId="0" applyFont="0" applyFill="0" applyBorder="0" applyAlignment="0" applyProtection="0"/>
    <xf numFmtId="165" fontId="9" fillId="0" borderId="0" applyFont="0" applyFill="0" applyBorder="0" applyAlignment="0" applyProtection="0"/>
    <xf numFmtId="165" fontId="16" fillId="0" borderId="0" applyFont="0" applyFill="0" applyBorder="0" applyAlignment="0" applyProtection="0"/>
    <xf numFmtId="0" fontId="2" fillId="0" borderId="0"/>
    <xf numFmtId="0" fontId="9" fillId="0" borderId="0"/>
    <xf numFmtId="0" fontId="9" fillId="0" borderId="0"/>
    <xf numFmtId="0" fontId="16" fillId="0" borderId="0"/>
    <xf numFmtId="9" fontId="9" fillId="8" borderId="1" applyNumberFormat="0" applyFont="0" applyFill="0" applyBorder="0" applyAlignment="0" applyProtection="0">
      <alignment vertical="center"/>
    </xf>
    <xf numFmtId="9" fontId="1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xf numFmtId="0" fontId="28" fillId="0" borderId="0" applyNumberFormat="0" applyFill="0" applyBorder="0" applyAlignment="0" applyProtection="0">
      <alignment vertical="top"/>
      <protection locked="0"/>
    </xf>
  </cellStyleXfs>
  <cellXfs count="420">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12" fillId="0" borderId="0" xfId="0" applyFont="1" applyAlignment="1">
      <alignment horizontal="left" vertical="center"/>
    </xf>
    <xf numFmtId="0" fontId="0" fillId="0" borderId="0" xfId="0" quotePrefix="1" applyAlignment="1">
      <alignment vertical="center" wrapText="1"/>
    </xf>
    <xf numFmtId="0" fontId="0" fillId="0" borderId="0" xfId="0" applyBorder="1" applyAlignment="1">
      <alignment vertical="center" wrapText="1"/>
    </xf>
    <xf numFmtId="0" fontId="0" fillId="0" borderId="0" xfId="0" quotePrefix="1" applyBorder="1" applyAlignment="1">
      <alignment vertical="center" wrapText="1"/>
    </xf>
    <xf numFmtId="0" fontId="15" fillId="0" borderId="0" xfId="0" applyFont="1" applyFill="1" applyBorder="1" applyAlignment="1">
      <alignment horizontal="center" vertical="center" wrapText="1"/>
    </xf>
    <xf numFmtId="0" fontId="0" fillId="0" borderId="0" xfId="0" applyFont="1" applyAlignment="1">
      <alignment vertical="center" wrapText="1"/>
    </xf>
    <xf numFmtId="0" fontId="19" fillId="0" borderId="0" xfId="0" applyFont="1" applyAlignment="1">
      <alignment horizontal="left" vertical="center"/>
    </xf>
    <xf numFmtId="0" fontId="12" fillId="7" borderId="1"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0" fillId="0" borderId="0" xfId="0" applyFont="1"/>
    <xf numFmtId="0" fontId="0" fillId="0" borderId="1" xfId="0" applyFont="1" applyBorder="1" applyAlignment="1">
      <alignment horizontal="center" vertical="center"/>
    </xf>
    <xf numFmtId="0" fontId="0" fillId="0" borderId="0" xfId="0" applyFont="1"/>
    <xf numFmtId="0" fontId="12" fillId="3"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quotePrefix="1" applyBorder="1" applyAlignment="1">
      <alignment horizontal="center" vertical="center" wrapText="1"/>
    </xf>
    <xf numFmtId="0" fontId="0"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10" borderId="5"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0" fillId="0" borderId="2" xfId="0" applyBorder="1" applyAlignment="1">
      <alignment vertical="center" wrapText="1"/>
    </xf>
    <xf numFmtId="0" fontId="0" fillId="0" borderId="2" xfId="0" applyFont="1" applyBorder="1" applyAlignment="1">
      <alignment horizontal="center" vertical="center"/>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0" xfId="0"/>
    <xf numFmtId="0" fontId="0" fillId="0" borderId="0" xfId="0" applyAlignment="1">
      <alignment vertical="center"/>
    </xf>
    <xf numFmtId="0" fontId="15" fillId="0" borderId="0" xfId="0" applyFont="1" applyAlignment="1">
      <alignment wrapText="1"/>
    </xf>
    <xf numFmtId="0" fontId="0" fillId="0" borderId="1" xfId="0" applyBorder="1" applyAlignment="1">
      <alignment horizontal="center" vertical="center" wrapText="1"/>
    </xf>
    <xf numFmtId="0" fontId="0" fillId="0" borderId="0" xfId="0" applyAlignment="1">
      <alignment horizontal="right" vertical="center"/>
    </xf>
    <xf numFmtId="0" fontId="0" fillId="0" borderId="0" xfId="0" applyBorder="1"/>
    <xf numFmtId="0" fontId="0"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19" fillId="0" borderId="16"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vertical="center" wrapText="1"/>
    </xf>
    <xf numFmtId="14" fontId="0" fillId="0" borderId="1" xfId="0" applyNumberFormat="1" applyBorder="1" applyAlignment="1">
      <alignment horizontal="center" vertical="center" wrapText="1"/>
    </xf>
    <xf numFmtId="0" fontId="0" fillId="2" borderId="5" xfId="0" applyFont="1" applyFill="1" applyBorder="1" applyAlignment="1">
      <alignment horizontal="left" vertical="center" wrapText="1"/>
    </xf>
    <xf numFmtId="0" fontId="0" fillId="2" borderId="1" xfId="0" applyFont="1" applyFill="1" applyBorder="1" applyAlignment="1">
      <alignment horizontal="justify" vertical="center" wrapText="1"/>
    </xf>
    <xf numFmtId="0" fontId="0" fillId="2" borderId="5" xfId="0" applyFont="1" applyFill="1" applyBorder="1" applyAlignment="1">
      <alignment horizontal="justify" vertical="center" wrapText="1"/>
    </xf>
    <xf numFmtId="0" fontId="0" fillId="0" borderId="1" xfId="0" applyFont="1" applyBorder="1" applyAlignment="1">
      <alignment vertic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9" fillId="0" borderId="1" xfId="420" applyFont="1" applyFill="1" applyBorder="1" applyAlignment="1" applyProtection="1">
      <alignment vertical="center" wrapText="1"/>
      <protection locked="0"/>
    </xf>
    <xf numFmtId="0" fontId="9" fillId="0" borderId="1" xfId="420" applyFont="1" applyFill="1" applyBorder="1" applyAlignment="1" applyProtection="1">
      <alignment vertical="center"/>
      <protection locked="0"/>
    </xf>
    <xf numFmtId="0" fontId="9" fillId="0" borderId="1" xfId="420" applyFont="1" applyFill="1" applyBorder="1" applyAlignment="1" applyProtection="1">
      <alignment wrapText="1"/>
      <protection locked="0"/>
    </xf>
    <xf numFmtId="0" fontId="9" fillId="0" borderId="1" xfId="420" applyFont="1" applyFill="1" applyBorder="1" applyAlignment="1" applyProtection="1">
      <alignment horizontal="center" vertical="center"/>
      <protection locked="0"/>
    </xf>
    <xf numFmtId="0" fontId="9" fillId="0" borderId="0" xfId="420" applyFont="1" applyFill="1" applyBorder="1"/>
    <xf numFmtId="0" fontId="9" fillId="0" borderId="5" xfId="421" applyFont="1" applyFill="1" applyBorder="1" applyAlignment="1" applyProtection="1">
      <alignment vertical="center" wrapText="1"/>
      <protection locked="0"/>
    </xf>
    <xf numFmtId="0" fontId="9" fillId="0" borderId="1" xfId="421" applyFont="1" applyFill="1" applyBorder="1" applyAlignment="1" applyProtection="1">
      <alignment vertical="center" wrapText="1"/>
      <protection locked="0"/>
    </xf>
    <xf numFmtId="0" fontId="9" fillId="0" borderId="2" xfId="421" applyFont="1" applyFill="1" applyBorder="1" applyAlignment="1" applyProtection="1">
      <alignment vertical="center" wrapText="1"/>
      <protection locked="0"/>
    </xf>
    <xf numFmtId="0" fontId="9" fillId="0" borderId="1" xfId="421" applyFont="1" applyFill="1" applyBorder="1" applyAlignment="1" applyProtection="1">
      <alignment horizontal="justify" vertical="center" wrapText="1"/>
      <protection locked="0"/>
    </xf>
    <xf numFmtId="0" fontId="9" fillId="0" borderId="1" xfId="420" quotePrefix="1" applyFont="1" applyFill="1" applyBorder="1" applyAlignment="1" applyProtection="1">
      <alignment horizontal="left" vertical="center" wrapText="1"/>
      <protection locked="0"/>
    </xf>
    <xf numFmtId="0" fontId="9" fillId="0" borderId="1" xfId="420" quotePrefix="1" applyFont="1" applyFill="1" applyBorder="1" applyAlignment="1" applyProtection="1">
      <alignment vertical="center" wrapText="1"/>
      <protection locked="0"/>
    </xf>
    <xf numFmtId="0" fontId="9" fillId="0" borderId="1" xfId="420" applyFont="1" applyFill="1" applyBorder="1" applyAlignment="1" applyProtection="1">
      <alignment horizontal="left" vertical="center" wrapText="1"/>
      <protection locked="0"/>
    </xf>
    <xf numFmtId="0" fontId="9" fillId="0" borderId="1" xfId="420" applyFont="1" applyFill="1" applyBorder="1" applyAlignment="1" applyProtection="1">
      <alignment horizontal="justify" vertical="center" wrapText="1"/>
      <protection locked="0"/>
    </xf>
    <xf numFmtId="0" fontId="9" fillId="0" borderId="1" xfId="420" applyNumberFormat="1" applyFont="1" applyFill="1" applyBorder="1" applyAlignment="1" applyProtection="1">
      <alignment vertical="center" wrapText="1"/>
      <protection locked="0"/>
    </xf>
    <xf numFmtId="0" fontId="9" fillId="0" borderId="1" xfId="420" applyFont="1" applyFill="1" applyBorder="1" applyAlignment="1">
      <alignment horizontal="left" vertical="center" wrapText="1"/>
    </xf>
    <xf numFmtId="0" fontId="9" fillId="0" borderId="15" xfId="420" quotePrefix="1" applyFont="1" applyFill="1" applyBorder="1" applyAlignment="1">
      <alignment horizontal="left" vertical="center"/>
    </xf>
    <xf numFmtId="0" fontId="9" fillId="0" borderId="16" xfId="420" applyFont="1" applyFill="1" applyBorder="1"/>
    <xf numFmtId="0" fontId="9" fillId="0" borderId="16" xfId="420" applyFont="1" applyFill="1" applyBorder="1" applyAlignment="1">
      <alignment horizontal="center"/>
    </xf>
    <xf numFmtId="0" fontId="27" fillId="0" borderId="17" xfId="420" quotePrefix="1" applyFont="1" applyFill="1" applyBorder="1" applyAlignment="1">
      <alignment horizontal="center"/>
    </xf>
    <xf numFmtId="0" fontId="12" fillId="0" borderId="34" xfId="420" quotePrefix="1" applyFont="1" applyFill="1" applyBorder="1" applyAlignment="1">
      <alignment horizontal="left" vertical="center"/>
    </xf>
    <xf numFmtId="0" fontId="9" fillId="0" borderId="0" xfId="420" applyFont="1" applyFill="1" applyBorder="1" applyAlignment="1">
      <alignment horizontal="center"/>
    </xf>
    <xf numFmtId="167" fontId="9" fillId="0" borderId="47" xfId="420" applyNumberFormat="1" applyFont="1" applyFill="1" applyBorder="1" applyAlignment="1" applyProtection="1">
      <alignment horizontal="center"/>
      <protection locked="0"/>
    </xf>
    <xf numFmtId="0" fontId="25" fillId="0" borderId="1" xfId="420" applyFont="1" applyFill="1" applyBorder="1" applyAlignment="1">
      <alignment vertical="center" wrapText="1"/>
    </xf>
    <xf numFmtId="0" fontId="25" fillId="0" borderId="1" xfId="420" applyFont="1" applyFill="1" applyBorder="1" applyAlignment="1">
      <alignment horizontal="center" vertical="center"/>
    </xf>
    <xf numFmtId="0" fontId="9" fillId="0" borderId="1" xfId="420" applyFont="1" applyFill="1" applyBorder="1" applyAlignment="1">
      <alignment horizontal="center" vertical="center"/>
    </xf>
    <xf numFmtId="0" fontId="9" fillId="0" borderId="1" xfId="420" applyFont="1" applyFill="1" applyBorder="1" applyAlignment="1">
      <alignment vertical="center" wrapText="1"/>
    </xf>
    <xf numFmtId="0" fontId="25" fillId="0" borderId="1" xfId="420" applyFont="1" applyFill="1" applyBorder="1" applyAlignment="1" applyProtection="1">
      <alignment horizontal="center" vertical="center"/>
      <protection locked="0"/>
    </xf>
    <xf numFmtId="0" fontId="12" fillId="0" borderId="1" xfId="420" applyFont="1" applyFill="1" applyBorder="1" applyAlignment="1" applyProtection="1">
      <alignment horizontal="center" vertical="center"/>
      <protection locked="0"/>
    </xf>
    <xf numFmtId="0" fontId="12" fillId="0" borderId="1" xfId="420" applyFont="1" applyFill="1" applyBorder="1" applyAlignment="1" applyProtection="1">
      <alignment vertical="center" wrapText="1"/>
      <protection locked="0"/>
    </xf>
    <xf numFmtId="0" fontId="9" fillId="0" borderId="1" xfId="421" applyFont="1" applyFill="1" applyBorder="1" applyAlignment="1" applyProtection="1">
      <alignment horizontal="center" vertical="center" wrapText="1"/>
      <protection locked="0"/>
    </xf>
    <xf numFmtId="0" fontId="9" fillId="0" borderId="1" xfId="420" applyFont="1" applyFill="1" applyBorder="1"/>
    <xf numFmtId="0" fontId="25" fillId="0" borderId="1" xfId="420" applyFont="1" applyFill="1" applyBorder="1" applyAlignment="1" applyProtection="1">
      <alignment vertical="center" wrapText="1"/>
      <protection locked="0"/>
    </xf>
    <xf numFmtId="0" fontId="9" fillId="0" borderId="1" xfId="420" quotePrefix="1" applyNumberFormat="1" applyFont="1" applyFill="1" applyBorder="1" applyAlignment="1" applyProtection="1">
      <alignment horizontal="left" wrapText="1"/>
      <protection locked="0"/>
    </xf>
    <xf numFmtId="0" fontId="29" fillId="0" borderId="1" xfId="420" applyFont="1" applyFill="1" applyBorder="1" applyAlignment="1" applyProtection="1">
      <alignment vertical="center" wrapText="1"/>
      <protection locked="0"/>
    </xf>
    <xf numFmtId="0" fontId="9" fillId="0" borderId="2" xfId="421" applyFont="1" applyFill="1" applyBorder="1" applyAlignment="1" applyProtection="1">
      <alignment horizontal="center" vertical="center" wrapText="1"/>
      <protection locked="0"/>
    </xf>
    <xf numFmtId="0" fontId="29" fillId="0" borderId="1" xfId="420" applyFont="1" applyFill="1" applyBorder="1" applyAlignment="1" applyProtection="1">
      <alignment horizontal="left" vertical="top" wrapText="1"/>
      <protection locked="0"/>
    </xf>
    <xf numFmtId="0" fontId="25" fillId="0" borderId="1" xfId="420" applyFont="1" applyFill="1" applyBorder="1" applyAlignment="1" applyProtection="1">
      <alignment vertical="center"/>
      <protection locked="0"/>
    </xf>
    <xf numFmtId="0" fontId="25" fillId="0" borderId="1" xfId="420" applyFont="1" applyFill="1" applyBorder="1" applyAlignment="1" applyProtection="1">
      <alignment horizontal="left" vertical="center"/>
      <protection locked="0"/>
    </xf>
    <xf numFmtId="0" fontId="25" fillId="0" borderId="1" xfId="420" applyFont="1" applyFill="1" applyBorder="1" applyAlignment="1" applyProtection="1">
      <alignment vertical="top" wrapText="1"/>
      <protection locked="0"/>
    </xf>
    <xf numFmtId="0" fontId="25" fillId="0" borderId="1" xfId="420" applyFont="1" applyFill="1" applyBorder="1" applyAlignment="1" applyProtection="1">
      <alignment horizontal="left" vertical="center" wrapText="1"/>
      <protection locked="0"/>
    </xf>
    <xf numFmtId="0" fontId="25" fillId="0" borderId="1" xfId="420" applyFont="1" applyFill="1" applyBorder="1" applyAlignment="1" applyProtection="1">
      <alignment horizontal="center"/>
      <protection locked="0"/>
    </xf>
    <xf numFmtId="0" fontId="12" fillId="0" borderId="1" xfId="420" applyFont="1" applyFill="1" applyBorder="1" applyAlignment="1" applyProtection="1">
      <alignment horizontal="center"/>
      <protection locked="0"/>
    </xf>
    <xf numFmtId="0" fontId="29" fillId="0" borderId="1" xfId="420" quotePrefix="1" applyFont="1" applyFill="1" applyBorder="1" applyAlignment="1" applyProtection="1">
      <alignment horizontal="left" vertical="center" wrapText="1"/>
      <protection locked="0"/>
    </xf>
    <xf numFmtId="0" fontId="9" fillId="0" borderId="1" xfId="420" applyFont="1" applyFill="1" applyBorder="1" applyAlignment="1" applyProtection="1">
      <alignment horizontal="center" vertical="center" wrapText="1"/>
      <protection locked="0"/>
    </xf>
    <xf numFmtId="2" fontId="12" fillId="0" borderId="1" xfId="420" applyNumberFormat="1" applyFont="1" applyFill="1" applyBorder="1" applyAlignment="1" applyProtection="1">
      <alignment horizontal="center" vertical="center"/>
      <protection locked="0"/>
    </xf>
    <xf numFmtId="0" fontId="9" fillId="0" borderId="1" xfId="420" applyFont="1" applyFill="1" applyBorder="1" applyAlignment="1" applyProtection="1">
      <alignment horizontal="left" vertical="top" wrapText="1"/>
      <protection locked="0"/>
    </xf>
    <xf numFmtId="0" fontId="9" fillId="0" borderId="1" xfId="420" applyFont="1" applyFill="1" applyBorder="1" applyAlignment="1" applyProtection="1">
      <alignment vertical="top" wrapText="1"/>
      <protection locked="0"/>
    </xf>
    <xf numFmtId="0" fontId="9" fillId="0" borderId="5" xfId="420" applyFont="1" applyFill="1" applyBorder="1" applyAlignment="1" applyProtection="1">
      <alignment vertical="center" wrapText="1"/>
      <protection locked="0"/>
    </xf>
    <xf numFmtId="0" fontId="9" fillId="0" borderId="5" xfId="420" applyFont="1" applyFill="1" applyBorder="1" applyAlignment="1" applyProtection="1">
      <alignment horizontal="center" vertical="center" wrapText="1"/>
      <protection locked="0"/>
    </xf>
    <xf numFmtId="0" fontId="9" fillId="0" borderId="1" xfId="421" applyFont="1" applyFill="1" applyBorder="1" applyAlignment="1" applyProtection="1">
      <alignment horizontal="left" vertical="center" wrapText="1"/>
      <protection locked="0"/>
    </xf>
    <xf numFmtId="0" fontId="25" fillId="0" borderId="1" xfId="420" quotePrefix="1" applyFont="1" applyFill="1" applyBorder="1" applyAlignment="1" applyProtection="1">
      <alignment horizontal="left" vertical="center" wrapText="1"/>
      <protection locked="0"/>
    </xf>
    <xf numFmtId="0" fontId="12" fillId="0" borderId="1" xfId="420" applyFont="1" applyFill="1" applyBorder="1" applyAlignment="1" applyProtection="1">
      <alignment wrapText="1"/>
      <protection locked="0"/>
    </xf>
    <xf numFmtId="0" fontId="9" fillId="0" borderId="0" xfId="420" applyFont="1" applyFill="1" applyProtection="1">
      <protection locked="0"/>
    </xf>
    <xf numFmtId="0" fontId="9" fillId="0" borderId="0" xfId="420" applyFont="1" applyFill="1" applyAlignment="1" applyProtection="1">
      <alignment wrapText="1"/>
      <protection locked="0"/>
    </xf>
    <xf numFmtId="0" fontId="9" fillId="0" borderId="0" xfId="420" applyFont="1" applyFill="1" applyAlignment="1" applyProtection="1">
      <alignment horizontal="center"/>
      <protection locked="0"/>
    </xf>
    <xf numFmtId="0" fontId="9" fillId="0" borderId="0" xfId="420" applyFont="1" applyFill="1" applyAlignment="1" applyProtection="1">
      <protection locked="0"/>
    </xf>
    <xf numFmtId="0" fontId="9" fillId="0" borderId="0" xfId="420" applyFont="1" applyFill="1" applyAlignment="1" applyProtection="1">
      <alignment vertical="center" wrapText="1"/>
      <protection locked="0"/>
    </xf>
    <xf numFmtId="0" fontId="9" fillId="0" borderId="0" xfId="420" applyFont="1" applyFill="1" applyAlignment="1" applyProtection="1">
      <alignment horizontal="left"/>
      <protection locked="0"/>
    </xf>
    <xf numFmtId="0" fontId="9" fillId="0" borderId="0" xfId="420" applyFont="1" applyFill="1" applyAlignment="1">
      <alignment wrapText="1"/>
    </xf>
    <xf numFmtId="0" fontId="9" fillId="0" borderId="0" xfId="420" applyFont="1" applyFill="1"/>
    <xf numFmtId="0" fontId="9" fillId="0" borderId="0" xfId="420" applyFont="1" applyFill="1" applyAlignment="1">
      <alignment horizontal="center"/>
    </xf>
    <xf numFmtId="0" fontId="26" fillId="0" borderId="1" xfId="420" applyFont="1" applyFill="1" applyBorder="1" applyAlignment="1">
      <alignment horizontal="left" vertical="center" wrapText="1"/>
    </xf>
    <xf numFmtId="0" fontId="9" fillId="0" borderId="1" xfId="420" applyFont="1" applyFill="1" applyBorder="1" applyAlignment="1">
      <alignment horizontal="justify" vertical="center"/>
    </xf>
    <xf numFmtId="0" fontId="9" fillId="0" borderId="2" xfId="420" applyFont="1" applyFill="1" applyBorder="1" applyAlignment="1" applyProtection="1">
      <alignment horizontal="center" vertical="center" wrapText="1"/>
      <protection locked="0"/>
    </xf>
    <xf numFmtId="0" fontId="9" fillId="0" borderId="1" xfId="420" applyFont="1" applyFill="1" applyBorder="1" applyAlignment="1">
      <alignment horizontal="justify"/>
    </xf>
    <xf numFmtId="0" fontId="31" fillId="0" borderId="1" xfId="420" applyFont="1" applyFill="1" applyBorder="1" applyAlignment="1" applyProtection="1">
      <alignment vertical="center" wrapText="1"/>
      <protection locked="0"/>
    </xf>
    <xf numFmtId="0" fontId="32" fillId="0" borderId="1" xfId="420" applyFont="1" applyFill="1" applyBorder="1" applyAlignment="1" applyProtection="1">
      <alignment vertical="top" wrapText="1"/>
      <protection locked="0"/>
    </xf>
    <xf numFmtId="0" fontId="0" fillId="0" borderId="1" xfId="0" applyBorder="1" applyAlignment="1">
      <alignment horizontal="center" vertical="center" wrapText="1"/>
    </xf>
    <xf numFmtId="0" fontId="19" fillId="13" borderId="1" xfId="0" applyFont="1" applyFill="1" applyBorder="1" applyAlignment="1">
      <alignment horizontal="center" vertical="center" wrapText="1"/>
    </xf>
    <xf numFmtId="0" fontId="12" fillId="13" borderId="1" xfId="420" applyFont="1" applyFill="1" applyBorder="1" applyAlignment="1">
      <alignment horizontal="center" vertical="center"/>
    </xf>
    <xf numFmtId="0" fontId="12" fillId="13" borderId="1" xfId="420" quotePrefix="1" applyFont="1" applyFill="1" applyBorder="1" applyAlignment="1">
      <alignment horizontal="center" vertical="center"/>
    </xf>
    <xf numFmtId="0" fontId="15" fillId="0" borderId="0" xfId="0" applyFont="1" applyAlignment="1">
      <alignment horizontal="left" vertical="center"/>
    </xf>
    <xf numFmtId="0" fontId="15" fillId="0" borderId="0" xfId="0" applyFont="1"/>
    <xf numFmtId="0" fontId="15" fillId="0" borderId="0" xfId="0" applyFont="1" applyAlignment="1">
      <alignment vertical="center" wrapText="1"/>
    </xf>
    <xf numFmtId="0" fontId="15" fillId="0" borderId="0" xfId="420" applyFont="1" applyFill="1" applyBorder="1"/>
    <xf numFmtId="0" fontId="0" fillId="0" borderId="1" xfId="0" applyBorder="1" applyAlignment="1">
      <alignment horizontal="center" vertical="center" wrapText="1"/>
    </xf>
    <xf numFmtId="0" fontId="18" fillId="12"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0" fillId="0" borderId="1" xfId="0" quotePrefix="1" applyBorder="1" applyAlignment="1">
      <alignment horizontal="justify" vertical="center" wrapText="1"/>
    </xf>
    <xf numFmtId="0" fontId="19" fillId="9" borderId="1"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11"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0" fillId="9" borderId="1" xfId="0" applyFill="1" applyBorder="1" applyAlignment="1">
      <alignment horizontal="justify" vertical="center" wrapText="1"/>
    </xf>
    <xf numFmtId="0" fontId="19" fillId="9" borderId="12" xfId="0" applyFont="1" applyFill="1" applyBorder="1" applyAlignment="1">
      <alignment horizontal="center" vertical="center" wrapText="1"/>
    </xf>
    <xf numFmtId="0" fontId="19" fillId="9" borderId="4" xfId="0" applyFont="1" applyFill="1" applyBorder="1" applyAlignment="1">
      <alignment horizontal="center" vertical="center" wrapText="1"/>
    </xf>
    <xf numFmtId="1" fontId="0" fillId="0" borderId="14" xfId="0" applyNumberFormat="1" applyFont="1" applyBorder="1" applyAlignment="1">
      <alignment horizontal="center" vertical="center"/>
    </xf>
    <xf numFmtId="0" fontId="33" fillId="0" borderId="0" xfId="0" applyFont="1"/>
    <xf numFmtId="0" fontId="33" fillId="0" borderId="0" xfId="0" applyFont="1" applyAlignment="1">
      <alignment vertical="center"/>
    </xf>
    <xf numFmtId="0" fontId="33" fillId="0" borderId="0" xfId="0" applyFont="1" applyAlignment="1">
      <alignment horizontal="right" vertical="center"/>
    </xf>
    <xf numFmtId="0" fontId="35" fillId="2" borderId="0" xfId="0" applyFont="1" applyFill="1"/>
    <xf numFmtId="0" fontId="33" fillId="2" borderId="0" xfId="0" applyFont="1" applyFill="1"/>
    <xf numFmtId="0" fontId="36" fillId="2" borderId="0" xfId="0" applyFont="1" applyFill="1" applyAlignment="1">
      <alignment horizontal="center"/>
    </xf>
    <xf numFmtId="0" fontId="35" fillId="2" borderId="0" xfId="0" applyFont="1" applyFill="1" applyAlignment="1">
      <alignment horizontal="center" vertical="center"/>
    </xf>
    <xf numFmtId="0" fontId="33" fillId="2" borderId="0" xfId="0" applyFont="1" applyFill="1" applyAlignment="1">
      <alignment horizontal="center" vertical="top" wrapText="1"/>
    </xf>
    <xf numFmtId="0" fontId="33" fillId="2" borderId="0" xfId="0" applyFont="1" applyFill="1" applyAlignment="1">
      <alignment horizontal="center" wrapText="1"/>
    </xf>
    <xf numFmtId="0" fontId="33" fillId="2" borderId="0" xfId="0" applyFont="1" applyFill="1" applyAlignment="1">
      <alignment horizontal="center"/>
    </xf>
    <xf numFmtId="0" fontId="33" fillId="2" borderId="0" xfId="0" applyFont="1" applyFill="1" applyAlignment="1">
      <alignment horizontal="center" vertical="center"/>
    </xf>
    <xf numFmtId="0" fontId="0" fillId="2" borderId="5" xfId="0" applyFont="1" applyFill="1" applyBorder="1" applyAlignment="1">
      <alignment horizontal="justify"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21" fillId="0" borderId="1" xfId="0" applyFont="1" applyFill="1" applyBorder="1" applyAlignment="1" applyProtection="1">
      <alignment horizontal="center" vertical="center"/>
      <protection locked="0"/>
    </xf>
    <xf numFmtId="0" fontId="0" fillId="2" borderId="5" xfId="0" applyFont="1" applyFill="1" applyBorder="1" applyAlignment="1">
      <alignment horizontal="left" vertical="center" wrapText="1"/>
    </xf>
    <xf numFmtId="0" fontId="21" fillId="0" borderId="5"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12" fillId="0" borderId="1"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0" fillId="11" borderId="5" xfId="0" applyFont="1" applyFill="1" applyBorder="1" applyAlignment="1">
      <alignment horizontal="justify" vertical="center" wrapText="1"/>
    </xf>
    <xf numFmtId="0" fontId="0" fillId="11" borderId="1" xfId="0" applyFont="1" applyFill="1" applyBorder="1" applyAlignment="1">
      <alignment horizontal="justify" vertical="center" wrapText="1"/>
    </xf>
    <xf numFmtId="0" fontId="15" fillId="2" borderId="0" xfId="0" applyFont="1" applyFill="1" applyAlignment="1">
      <alignment horizontal="center"/>
    </xf>
    <xf numFmtId="0" fontId="21" fillId="0" borderId="5" xfId="0" applyFont="1" applyFill="1" applyBorder="1" applyAlignment="1" applyProtection="1">
      <alignment horizontal="center" vertical="center" wrapText="1"/>
      <protection locked="0"/>
    </xf>
    <xf numFmtId="0" fontId="12" fillId="0" borderId="5" xfId="0" applyFont="1" applyFill="1" applyBorder="1" applyAlignment="1">
      <alignment horizontal="center" vertical="center" wrapText="1"/>
    </xf>
    <xf numFmtId="0" fontId="0" fillId="11" borderId="5" xfId="0" applyFont="1" applyFill="1" applyBorder="1" applyAlignment="1">
      <alignment horizontal="justify" vertical="center" wrapText="1"/>
    </xf>
    <xf numFmtId="0" fontId="0" fillId="11" borderId="1" xfId="0" applyFont="1" applyFill="1" applyBorder="1" applyAlignment="1">
      <alignment horizontal="justify" vertical="center" wrapText="1"/>
    </xf>
    <xf numFmtId="0" fontId="0" fillId="0" borderId="1" xfId="0" applyBorder="1" applyAlignment="1">
      <alignment horizontal="center"/>
    </xf>
    <xf numFmtId="0" fontId="0" fillId="0" borderId="1" xfId="0" applyBorder="1" applyAlignment="1">
      <alignment horizontal="center" vertical="center"/>
    </xf>
    <xf numFmtId="0" fontId="14" fillId="13" borderId="1" xfId="0" applyFont="1" applyFill="1" applyBorder="1" applyAlignment="1">
      <alignment horizontal="center" vertical="center"/>
    </xf>
    <xf numFmtId="0" fontId="19" fillId="0" borderId="0" xfId="0" applyFont="1" applyBorder="1" applyAlignment="1">
      <alignment horizontal="left" vertical="center" wrapText="1"/>
    </xf>
    <xf numFmtId="0" fontId="19" fillId="9" borderId="5" xfId="0" applyFont="1" applyFill="1" applyBorder="1" applyAlignment="1">
      <alignment horizontal="center" vertical="center" wrapText="1"/>
    </xf>
    <xf numFmtId="0" fontId="19" fillId="9" borderId="2" xfId="0" applyFont="1" applyFill="1" applyBorder="1" applyAlignment="1">
      <alignment horizontal="center" vertical="center" wrapText="1"/>
    </xf>
    <xf numFmtId="0" fontId="19" fillId="0" borderId="0" xfId="0" applyFont="1" applyAlignment="1">
      <alignment horizontal="left" vertical="center" wrapText="1"/>
    </xf>
    <xf numFmtId="0" fontId="19" fillId="9" borderId="10"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33" fillId="0" borderId="1" xfId="0" applyFont="1" applyBorder="1" applyAlignment="1">
      <alignment horizontal="center"/>
    </xf>
    <xf numFmtId="0" fontId="33" fillId="0" borderId="5" xfId="0" applyFont="1" applyBorder="1" applyAlignment="1">
      <alignment horizontal="center"/>
    </xf>
    <xf numFmtId="0" fontId="19" fillId="0" borderId="15"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4" xfId="0" applyFont="1" applyBorder="1" applyAlignment="1">
      <alignment horizontal="center" vertical="center"/>
    </xf>
    <xf numFmtId="0" fontId="34" fillId="0" borderId="8" xfId="0" applyFont="1" applyBorder="1" applyAlignment="1">
      <alignment horizontal="center" vertical="center"/>
    </xf>
    <xf numFmtId="0" fontId="34" fillId="0" borderId="18" xfId="0" applyFont="1" applyBorder="1" applyAlignment="1">
      <alignment horizontal="center" vertical="center"/>
    </xf>
    <xf numFmtId="0" fontId="0" fillId="2" borderId="5" xfId="0" applyFont="1" applyFill="1" applyBorder="1" applyAlignment="1">
      <alignment horizontal="justify" vertical="center" wrapText="1"/>
    </xf>
    <xf numFmtId="0" fontId="0" fillId="2" borderId="2" xfId="0" applyFont="1" applyFill="1" applyBorder="1" applyAlignment="1">
      <alignment horizontal="justify" vertical="center" wrapText="1"/>
    </xf>
    <xf numFmtId="0" fontId="0" fillId="0" borderId="1" xfId="0" applyBorder="1" applyAlignment="1">
      <alignment horizontal="center" vertical="center"/>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21" fillId="0" borderId="5"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0" fillId="0" borderId="5" xfId="0" applyBorder="1" applyAlignment="1">
      <alignment horizontal="justify" vertical="center" wrapText="1"/>
    </xf>
    <xf numFmtId="0" fontId="0" fillId="0" borderId="2" xfId="0" applyBorder="1" applyAlignment="1">
      <alignment horizontal="justify" vertical="center" wrapText="1"/>
    </xf>
    <xf numFmtId="0" fontId="21" fillId="0" borderId="6" xfId="0" applyFont="1" applyFill="1" applyBorder="1" applyAlignment="1" applyProtection="1">
      <alignment horizontal="center" vertical="center" wrapText="1"/>
      <protection locked="0"/>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11" borderId="5" xfId="0" applyFont="1" applyFill="1" applyBorder="1" applyAlignment="1">
      <alignment horizontal="justify" vertical="center" wrapText="1"/>
    </xf>
    <xf numFmtId="0" fontId="0" fillId="11" borderId="2" xfId="0" applyFont="1" applyFill="1" applyBorder="1" applyAlignment="1">
      <alignment horizontal="justify" vertical="center" wrapText="1"/>
    </xf>
    <xf numFmtId="0" fontId="12" fillId="0" borderId="6" xfId="0" applyFont="1" applyFill="1" applyBorder="1" applyAlignment="1">
      <alignment horizontal="center" vertical="center" wrapText="1"/>
    </xf>
    <xf numFmtId="0" fontId="0" fillId="11" borderId="6" xfId="0" applyFont="1" applyFill="1" applyBorder="1" applyAlignment="1">
      <alignment horizontal="justify" vertical="center" wrapText="1"/>
    </xf>
    <xf numFmtId="0" fontId="0" fillId="0" borderId="6" xfId="0" applyBorder="1" applyAlignment="1">
      <alignment horizontal="center" vertical="center" wrapText="1"/>
    </xf>
    <xf numFmtId="0" fontId="0" fillId="0" borderId="1" xfId="0" applyBorder="1" applyAlignment="1">
      <alignment horizont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8" xfId="0" applyFont="1" applyBorder="1" applyAlignment="1">
      <alignment horizontal="center" vertical="center"/>
    </xf>
    <xf numFmtId="0" fontId="19" fillId="0" borderId="1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4" xfId="0" applyFont="1" applyBorder="1" applyAlignment="1">
      <alignment horizontal="center" vertical="center"/>
    </xf>
    <xf numFmtId="0" fontId="19" fillId="0" borderId="8" xfId="0" applyFont="1" applyBorder="1" applyAlignment="1">
      <alignment horizontal="center" vertical="center"/>
    </xf>
    <xf numFmtId="0" fontId="0" fillId="0" borderId="6" xfId="0" applyBorder="1" applyAlignment="1">
      <alignment horizontal="justify" vertical="center" wrapText="1"/>
    </xf>
    <xf numFmtId="0" fontId="0" fillId="0" borderId="0" xfId="420" applyFont="1" applyFill="1" applyAlignment="1">
      <alignment horizontal="left" vertical="center" wrapText="1"/>
    </xf>
    <xf numFmtId="0" fontId="0" fillId="0" borderId="1" xfId="420" applyFont="1" applyFill="1" applyBorder="1" applyAlignment="1">
      <alignment horizontal="center" wrapText="1"/>
    </xf>
    <xf numFmtId="0" fontId="9" fillId="0" borderId="1" xfId="420" applyFont="1" applyFill="1" applyBorder="1" applyAlignment="1">
      <alignment horizontal="center" wrapText="1"/>
    </xf>
    <xf numFmtId="0" fontId="25" fillId="0" borderId="1" xfId="420" applyFont="1" applyFill="1" applyBorder="1" applyAlignment="1">
      <alignment horizontal="center" vertical="center" wrapText="1"/>
    </xf>
    <xf numFmtId="0" fontId="26" fillId="0" borderId="3" xfId="420" applyFont="1" applyFill="1" applyBorder="1" applyAlignment="1">
      <alignment horizontal="left" vertical="center"/>
    </xf>
    <xf numFmtId="0" fontId="26" fillId="0" borderId="46" xfId="420" applyFont="1" applyFill="1" applyBorder="1" applyAlignment="1">
      <alignment horizontal="left" vertical="center"/>
    </xf>
    <xf numFmtId="0" fontId="26" fillId="0" borderId="9" xfId="420" applyFont="1" applyFill="1" applyBorder="1" applyAlignment="1">
      <alignment horizontal="left" vertical="center"/>
    </xf>
    <xf numFmtId="0" fontId="26" fillId="0" borderId="3" xfId="420" applyFont="1" applyFill="1" applyBorder="1" applyAlignment="1">
      <alignment horizontal="left"/>
    </xf>
    <xf numFmtId="0" fontId="26" fillId="0" borderId="46" xfId="420" applyFont="1" applyFill="1" applyBorder="1" applyAlignment="1">
      <alignment horizontal="left"/>
    </xf>
    <xf numFmtId="0" fontId="26" fillId="0" borderId="9" xfId="420" applyFont="1" applyFill="1" applyBorder="1" applyAlignment="1">
      <alignment horizontal="left"/>
    </xf>
    <xf numFmtId="0" fontId="25" fillId="0" borderId="1" xfId="420" applyFont="1" applyFill="1" applyBorder="1" applyAlignment="1">
      <alignment horizontal="center" vertical="center"/>
    </xf>
    <xf numFmtId="0" fontId="19" fillId="0" borderId="34" xfId="420" applyFont="1" applyFill="1" applyBorder="1" applyAlignment="1">
      <alignment horizontal="left" vertical="center" wrapText="1"/>
    </xf>
    <xf numFmtId="0" fontId="9" fillId="0" borderId="0" xfId="420" applyFont="1" applyFill="1" applyBorder="1" applyAlignment="1">
      <alignment horizontal="left" vertical="center" wrapText="1"/>
    </xf>
    <xf numFmtId="0" fontId="9" fillId="0" borderId="47" xfId="420" applyFont="1" applyFill="1" applyBorder="1" applyAlignment="1">
      <alignment horizontal="left" vertical="center" wrapText="1"/>
    </xf>
    <xf numFmtId="0" fontId="9" fillId="0" borderId="34" xfId="420" applyFont="1" applyFill="1" applyBorder="1" applyAlignment="1">
      <alignment horizontal="left" vertical="center" wrapText="1"/>
    </xf>
    <xf numFmtId="0" fontId="9" fillId="0" borderId="14" xfId="420" applyFont="1" applyFill="1" applyBorder="1" applyAlignment="1">
      <alignment horizontal="left" vertical="center" wrapText="1"/>
    </xf>
    <xf numFmtId="0" fontId="9" fillId="0" borderId="8" xfId="420" applyFont="1" applyFill="1" applyBorder="1" applyAlignment="1">
      <alignment horizontal="left" vertical="center" wrapText="1"/>
    </xf>
    <xf numFmtId="0" fontId="9" fillId="0" borderId="18" xfId="420" applyFont="1" applyFill="1" applyBorder="1" applyAlignment="1">
      <alignment horizontal="left" vertical="center" wrapText="1"/>
    </xf>
    <xf numFmtId="0" fontId="30" fillId="13" borderId="15" xfId="420" quotePrefix="1" applyFont="1" applyFill="1" applyBorder="1" applyAlignment="1">
      <alignment horizontal="center" vertical="center"/>
    </xf>
    <xf numFmtId="0" fontId="30" fillId="13" borderId="16" xfId="420" quotePrefix="1" applyFont="1" applyFill="1" applyBorder="1" applyAlignment="1">
      <alignment horizontal="center" vertical="center"/>
    </xf>
    <xf numFmtId="0" fontId="30" fillId="13" borderId="17" xfId="420" quotePrefix="1" applyFont="1" applyFill="1" applyBorder="1" applyAlignment="1">
      <alignment horizontal="center" vertical="center"/>
    </xf>
    <xf numFmtId="0" fontId="30" fillId="13" borderId="14" xfId="420" quotePrefix="1" applyFont="1" applyFill="1" applyBorder="1" applyAlignment="1">
      <alignment horizontal="center" vertical="center"/>
    </xf>
    <xf numFmtId="0" fontId="30" fillId="13" borderId="8" xfId="420" quotePrefix="1" applyFont="1" applyFill="1" applyBorder="1" applyAlignment="1">
      <alignment horizontal="center" vertical="center"/>
    </xf>
    <xf numFmtId="0" fontId="30" fillId="13" borderId="18" xfId="420" quotePrefix="1" applyFont="1" applyFill="1" applyBorder="1" applyAlignment="1">
      <alignment horizontal="center" vertical="center"/>
    </xf>
    <xf numFmtId="0" fontId="12" fillId="13" borderId="1" xfId="420" applyFont="1" applyFill="1" applyBorder="1" applyAlignment="1">
      <alignment horizontal="center" vertical="center" wrapText="1"/>
    </xf>
    <xf numFmtId="0" fontId="12" fillId="13" borderId="5" xfId="420" applyFont="1" applyFill="1" applyBorder="1" applyAlignment="1">
      <alignment horizontal="center" vertical="center" wrapText="1"/>
    </xf>
    <xf numFmtId="0" fontId="12" fillId="13" borderId="2" xfId="420" applyFont="1" applyFill="1" applyBorder="1" applyAlignment="1">
      <alignment horizontal="center" vertical="center" wrapText="1"/>
    </xf>
    <xf numFmtId="0" fontId="12" fillId="13" borderId="1" xfId="420" quotePrefix="1" applyFont="1" applyFill="1" applyBorder="1" applyAlignment="1">
      <alignment horizontal="center" vertical="center" wrapText="1"/>
    </xf>
    <xf numFmtId="0" fontId="10" fillId="0" borderId="1" xfId="420" applyFont="1" applyFill="1" applyBorder="1" applyAlignment="1" applyProtection="1">
      <alignment horizontal="center" vertical="center" wrapText="1"/>
      <protection locked="0"/>
    </xf>
    <xf numFmtId="0" fontId="10" fillId="0" borderId="1" xfId="420" applyFont="1" applyFill="1" applyBorder="1" applyAlignment="1" applyProtection="1">
      <alignment vertical="center" wrapText="1"/>
      <protection locked="0"/>
    </xf>
    <xf numFmtId="0" fontId="25" fillId="0" borderId="3" xfId="420" applyFont="1" applyFill="1" applyBorder="1" applyAlignment="1" applyProtection="1">
      <alignment horizontal="left" vertical="center" wrapText="1"/>
      <protection locked="0"/>
    </xf>
    <xf numFmtId="0" fontId="25" fillId="0" borderId="46" xfId="420" applyFont="1" applyFill="1" applyBorder="1" applyAlignment="1" applyProtection="1">
      <alignment horizontal="left" vertical="center" wrapText="1"/>
      <protection locked="0"/>
    </xf>
    <xf numFmtId="0" fontId="25" fillId="0" borderId="9" xfId="420" applyFont="1" applyFill="1" applyBorder="1" applyAlignment="1" applyProtection="1">
      <alignment horizontal="left" vertical="center" wrapText="1"/>
      <protection locked="0"/>
    </xf>
    <xf numFmtId="0" fontId="12" fillId="0" borderId="1" xfId="420" applyFont="1" applyFill="1" applyBorder="1" applyAlignment="1" applyProtection="1">
      <alignment horizontal="left" vertical="center" wrapText="1"/>
      <protection locked="0"/>
    </xf>
    <xf numFmtId="0" fontId="12" fillId="0" borderId="1" xfId="420" applyFont="1" applyFill="1" applyBorder="1" applyAlignment="1" applyProtection="1">
      <alignment horizontal="left" vertical="top" wrapText="1"/>
      <protection locked="0"/>
    </xf>
    <xf numFmtId="0" fontId="12" fillId="0" borderId="1" xfId="420" quotePrefix="1" applyFont="1" applyFill="1" applyBorder="1" applyAlignment="1" applyProtection="1">
      <alignment horizontal="left" vertical="center" wrapText="1"/>
      <protection locked="0"/>
    </xf>
    <xf numFmtId="0" fontId="37" fillId="9" borderId="0" xfId="0" applyFont="1" applyFill="1" applyAlignment="1">
      <alignment horizontal="center" vertical="center"/>
    </xf>
    <xf numFmtId="0" fontId="37" fillId="9" borderId="48" xfId="0" applyFont="1" applyFill="1" applyBorder="1" applyAlignment="1">
      <alignment horizontal="center" vertical="center"/>
    </xf>
    <xf numFmtId="0" fontId="37" fillId="9" borderId="4" xfId="37" applyFont="1" applyFill="1" applyBorder="1" applyAlignment="1">
      <alignment horizontal="center" vertical="center"/>
    </xf>
    <xf numFmtId="0" fontId="37" fillId="9" borderId="10" xfId="37" applyFont="1" applyFill="1" applyBorder="1" applyAlignment="1">
      <alignment horizontal="center" vertical="center"/>
    </xf>
    <xf numFmtId="0" fontId="37" fillId="9" borderId="11" xfId="37" applyFont="1" applyFill="1" applyBorder="1" applyAlignment="1">
      <alignment horizontal="center" vertical="center" wrapText="1"/>
    </xf>
    <xf numFmtId="0" fontId="37" fillId="9" borderId="12" xfId="37" applyFont="1" applyFill="1" applyBorder="1" applyAlignment="1">
      <alignment horizontal="center" vertical="center"/>
    </xf>
    <xf numFmtId="0" fontId="38" fillId="10" borderId="19" xfId="37" applyFont="1" applyFill="1" applyBorder="1" applyAlignment="1">
      <alignment horizontal="center" vertical="center"/>
    </xf>
    <xf numFmtId="0" fontId="39" fillId="0" borderId="10" xfId="37" applyFont="1" applyBorder="1" applyAlignment="1">
      <alignment horizontal="center" vertical="center" wrapText="1"/>
    </xf>
    <xf numFmtId="0" fontId="39" fillId="0" borderId="13" xfId="37" applyFont="1" applyBorder="1" applyAlignment="1">
      <alignment vertical="center" wrapText="1"/>
    </xf>
    <xf numFmtId="0" fontId="39" fillId="0" borderId="12" xfId="37" applyFont="1" applyBorder="1" applyAlignment="1">
      <alignment horizontal="center" vertical="center" wrapText="1"/>
    </xf>
    <xf numFmtId="0" fontId="38" fillId="10" borderId="20" xfId="37" applyFont="1" applyFill="1" applyBorder="1" applyAlignment="1">
      <alignment horizontal="center" vertical="center"/>
    </xf>
    <xf numFmtId="0" fontId="39" fillId="0" borderId="21" xfId="37" applyFont="1" applyBorder="1" applyAlignment="1">
      <alignment horizontal="center" vertical="center" wrapText="1"/>
    </xf>
    <xf numFmtId="0" fontId="39" fillId="0" borderId="22" xfId="37" applyFont="1" applyBorder="1" applyAlignment="1">
      <alignment vertical="center" wrapText="1"/>
    </xf>
    <xf numFmtId="0" fontId="39" fillId="0" borderId="23" xfId="37" applyFont="1" applyBorder="1" applyAlignment="1">
      <alignment horizontal="center" vertical="center" wrapText="1"/>
    </xf>
    <xf numFmtId="0" fontId="39" fillId="0" borderId="24" xfId="37" applyFont="1" applyBorder="1" applyAlignment="1">
      <alignment horizontal="center" vertical="center" wrapText="1"/>
    </xf>
    <xf numFmtId="0" fontId="39" fillId="0" borderId="3" xfId="37" applyFont="1" applyBorder="1" applyAlignment="1">
      <alignment vertical="center" wrapText="1"/>
    </xf>
    <xf numFmtId="0" fontId="39" fillId="0" borderId="25" xfId="37" applyFont="1" applyBorder="1" applyAlignment="1">
      <alignment horizontal="center" vertical="center" wrapText="1"/>
    </xf>
    <xf numFmtId="0" fontId="38" fillId="10" borderId="26" xfId="37" applyFont="1" applyFill="1" applyBorder="1" applyAlignment="1">
      <alignment horizontal="center" vertical="center"/>
    </xf>
    <xf numFmtId="0" fontId="39" fillId="0" borderId="27" xfId="37" applyFont="1" applyBorder="1" applyAlignment="1">
      <alignment horizontal="center" vertical="center" wrapText="1"/>
    </xf>
    <xf numFmtId="0" fontId="39" fillId="0" borderId="28" xfId="37" applyFont="1" applyBorder="1" applyAlignment="1">
      <alignment vertical="center" wrapText="1"/>
    </xf>
    <xf numFmtId="0" fontId="39" fillId="0" borderId="29" xfId="37" applyFont="1" applyBorder="1" applyAlignment="1">
      <alignment horizontal="center" vertical="center" wrapText="1"/>
    </xf>
    <xf numFmtId="0" fontId="38" fillId="3" borderId="19" xfId="37" applyFont="1" applyFill="1" applyBorder="1" applyAlignment="1">
      <alignment horizontal="center" vertical="center"/>
    </xf>
    <xf numFmtId="0" fontId="38" fillId="3" borderId="20" xfId="37" applyFont="1" applyFill="1" applyBorder="1" applyAlignment="1">
      <alignment horizontal="center" vertical="center"/>
    </xf>
    <xf numFmtId="0" fontId="39" fillId="0" borderId="14" xfId="37" applyFont="1" applyBorder="1" applyAlignment="1">
      <alignment vertical="center" wrapText="1"/>
    </xf>
    <xf numFmtId="0" fontId="39" fillId="0" borderId="1" xfId="37" applyFont="1" applyBorder="1" applyAlignment="1">
      <alignment vertical="center" wrapText="1"/>
    </xf>
    <xf numFmtId="0" fontId="39" fillId="0" borderId="30" xfId="37" applyFont="1" applyBorder="1" applyAlignment="1">
      <alignment vertical="center" wrapText="1"/>
    </xf>
    <xf numFmtId="0" fontId="39" fillId="0" borderId="15" xfId="37" applyFont="1" applyBorder="1" applyAlignment="1">
      <alignment vertical="center" wrapText="1"/>
    </xf>
    <xf numFmtId="0" fontId="39" fillId="0" borderId="31" xfId="37" applyFont="1" applyBorder="1" applyAlignment="1">
      <alignment horizontal="center" vertical="center" wrapText="1"/>
    </xf>
    <xf numFmtId="0" fontId="39" fillId="0" borderId="32" xfId="37" applyFont="1" applyBorder="1" applyAlignment="1">
      <alignment vertical="center" wrapText="1"/>
    </xf>
    <xf numFmtId="0" fontId="39" fillId="0" borderId="33" xfId="37" applyFont="1" applyBorder="1" applyAlignment="1">
      <alignment vertical="center" wrapText="1"/>
    </xf>
    <xf numFmtId="0" fontId="39" fillId="0" borderId="24" xfId="37" applyFont="1" applyBorder="1" applyAlignment="1">
      <alignment horizontal="center" vertical="center" wrapText="1"/>
    </xf>
    <xf numFmtId="0" fontId="39" fillId="0" borderId="34" xfId="37" applyFont="1" applyBorder="1" applyAlignment="1">
      <alignment vertical="center" wrapText="1"/>
    </xf>
    <xf numFmtId="0" fontId="39" fillId="0" borderId="35" xfId="37" applyFont="1" applyBorder="1" applyAlignment="1">
      <alignment horizontal="center" vertical="center" wrapText="1"/>
    </xf>
    <xf numFmtId="0" fontId="39" fillId="0" borderId="5" xfId="37" applyFont="1" applyBorder="1" applyAlignment="1">
      <alignment vertical="center" wrapText="1"/>
    </xf>
    <xf numFmtId="0" fontId="39" fillId="0" borderId="36" xfId="37" applyFont="1" applyBorder="1" applyAlignment="1">
      <alignment horizontal="center" vertical="center" wrapText="1"/>
    </xf>
    <xf numFmtId="0" fontId="39" fillId="0" borderId="37" xfId="37" applyFont="1" applyBorder="1" applyAlignment="1">
      <alignment horizontal="center" vertical="center" wrapText="1"/>
    </xf>
    <xf numFmtId="0" fontId="38" fillId="3" borderId="26" xfId="37" applyFont="1" applyFill="1" applyBorder="1" applyAlignment="1">
      <alignment horizontal="center" vertical="center"/>
    </xf>
    <xf numFmtId="0" fontId="38" fillId="12" borderId="38" xfId="37" applyFont="1" applyFill="1" applyBorder="1" applyAlignment="1">
      <alignment horizontal="center" vertical="center"/>
    </xf>
    <xf numFmtId="0" fontId="38" fillId="12" borderId="39" xfId="37" applyFont="1" applyFill="1" applyBorder="1" applyAlignment="1">
      <alignment horizontal="center" vertical="center"/>
    </xf>
    <xf numFmtId="0" fontId="38" fillId="12" borderId="40" xfId="37" applyFont="1" applyFill="1" applyBorder="1" applyAlignment="1">
      <alignment horizontal="center" vertical="center"/>
    </xf>
    <xf numFmtId="0" fontId="38" fillId="12" borderId="41" xfId="37" applyFont="1" applyFill="1" applyBorder="1" applyAlignment="1">
      <alignment horizontal="center" vertical="center"/>
    </xf>
    <xf numFmtId="0" fontId="38" fillId="5" borderId="38" xfId="37" applyFont="1" applyFill="1" applyBorder="1" applyAlignment="1">
      <alignment horizontal="center" vertical="center"/>
    </xf>
    <xf numFmtId="0" fontId="38" fillId="5" borderId="39" xfId="37" applyFont="1" applyFill="1" applyBorder="1" applyAlignment="1">
      <alignment horizontal="center" vertical="center"/>
    </xf>
    <xf numFmtId="0" fontId="39" fillId="0" borderId="21" xfId="37" applyFont="1" applyBorder="1" applyAlignment="1">
      <alignment horizontal="center" vertical="center" wrapText="1"/>
    </xf>
    <xf numFmtId="0" fontId="39" fillId="0" borderId="42" xfId="37" applyFont="1" applyBorder="1" applyAlignment="1">
      <alignment vertical="center" wrapText="1"/>
    </xf>
    <xf numFmtId="0" fontId="39" fillId="0" borderId="43" xfId="37" applyFont="1" applyBorder="1" applyAlignment="1">
      <alignment horizontal="center" vertical="center" wrapText="1"/>
    </xf>
    <xf numFmtId="0" fontId="39" fillId="0" borderId="5" xfId="37" applyFont="1" applyBorder="1" applyAlignment="1">
      <alignment horizontal="center" vertical="center" wrapText="1"/>
    </xf>
    <xf numFmtId="0" fontId="39" fillId="0" borderId="6" xfId="37" applyFont="1" applyBorder="1" applyAlignment="1">
      <alignment horizontal="center" vertical="center" wrapText="1"/>
    </xf>
    <xf numFmtId="0" fontId="39" fillId="0" borderId="2" xfId="37" applyFont="1" applyBorder="1" applyAlignment="1">
      <alignment horizontal="center" vertical="center" wrapText="1"/>
    </xf>
    <xf numFmtId="0" fontId="39" fillId="0" borderId="27" xfId="37" applyFont="1" applyBorder="1" applyAlignment="1">
      <alignment horizontal="center" vertical="center" wrapText="1"/>
    </xf>
    <xf numFmtId="0" fontId="38" fillId="5" borderId="41" xfId="37" applyFont="1" applyFill="1" applyBorder="1" applyAlignment="1">
      <alignment horizontal="center" vertical="center"/>
    </xf>
    <xf numFmtId="0" fontId="38" fillId="4" borderId="38" xfId="37" applyFont="1" applyFill="1" applyBorder="1" applyAlignment="1">
      <alignment horizontal="center" vertical="center"/>
    </xf>
    <xf numFmtId="0" fontId="38" fillId="4" borderId="39" xfId="37" applyFont="1" applyFill="1" applyBorder="1" applyAlignment="1">
      <alignment horizontal="center" vertical="center"/>
    </xf>
    <xf numFmtId="0" fontId="38" fillId="4" borderId="41" xfId="37" applyFont="1" applyFill="1" applyBorder="1" applyAlignment="1">
      <alignment horizontal="center" vertical="center"/>
    </xf>
    <xf numFmtId="0" fontId="38" fillId="6" borderId="38" xfId="37" applyFont="1" applyFill="1" applyBorder="1" applyAlignment="1">
      <alignment horizontal="center" vertical="center"/>
    </xf>
    <xf numFmtId="0" fontId="38" fillId="6" borderId="44" xfId="37" applyFont="1" applyFill="1" applyBorder="1" applyAlignment="1">
      <alignment horizontal="center" vertical="center"/>
    </xf>
    <xf numFmtId="0" fontId="38" fillId="6" borderId="39" xfId="37" applyFont="1" applyFill="1" applyBorder="1" applyAlignment="1">
      <alignment horizontal="center" vertical="center"/>
    </xf>
    <xf numFmtId="0" fontId="38" fillId="6" borderId="40" xfId="37" applyFont="1" applyFill="1" applyBorder="1" applyAlignment="1">
      <alignment horizontal="center" vertical="center"/>
    </xf>
    <xf numFmtId="0" fontId="38" fillId="6" borderId="41" xfId="37" applyFont="1" applyFill="1" applyBorder="1" applyAlignment="1">
      <alignment horizontal="center" vertical="center"/>
    </xf>
    <xf numFmtId="0" fontId="39" fillId="0" borderId="45" xfId="37" applyFont="1" applyBorder="1" applyAlignment="1">
      <alignment horizontal="center" vertical="center" wrapText="1"/>
    </xf>
    <xf numFmtId="0" fontId="40" fillId="0" borderId="0" xfId="0" applyFont="1"/>
    <xf numFmtId="0" fontId="41" fillId="13" borderId="1" xfId="0" applyNumberFormat="1" applyFont="1" applyFill="1" applyBorder="1" applyAlignment="1" applyProtection="1">
      <alignment horizontal="center" vertical="center" wrapText="1"/>
      <protection locked="0"/>
    </xf>
    <xf numFmtId="0" fontId="41" fillId="14" borderId="1" xfId="0" applyNumberFormat="1" applyFont="1" applyFill="1" applyBorder="1" applyAlignment="1" applyProtection="1">
      <alignment horizontal="center" vertical="center" wrapText="1"/>
      <protection locked="0"/>
    </xf>
    <xf numFmtId="0" fontId="41" fillId="14" borderId="5" xfId="0" applyNumberFormat="1" applyFont="1" applyFill="1" applyBorder="1" applyAlignment="1" applyProtection="1">
      <alignment horizontal="center" vertical="center" wrapText="1"/>
      <protection locked="0"/>
    </xf>
    <xf numFmtId="0" fontId="41" fillId="13" borderId="1" xfId="7" applyFont="1" applyFill="1" applyBorder="1" applyAlignment="1" applyProtection="1">
      <alignment horizontal="center" vertical="center" wrapText="1"/>
    </xf>
    <xf numFmtId="2" fontId="41" fillId="13" borderId="1" xfId="7" applyNumberFormat="1" applyFont="1" applyFill="1" applyBorder="1" applyAlignment="1" applyProtection="1">
      <alignment horizontal="center" vertical="center" wrapText="1"/>
    </xf>
    <xf numFmtId="0" fontId="41" fillId="14" borderId="1" xfId="0" applyFont="1" applyFill="1" applyBorder="1" applyAlignment="1" applyProtection="1">
      <alignment horizontal="center" vertical="center"/>
      <protection locked="0"/>
    </xf>
    <xf numFmtId="0" fontId="41" fillId="14" borderId="6" xfId="0" applyNumberFormat="1" applyFont="1" applyFill="1" applyBorder="1" applyAlignment="1" applyProtection="1">
      <alignment horizontal="center" vertical="center" wrapText="1"/>
      <protection locked="0"/>
    </xf>
    <xf numFmtId="0" fontId="40" fillId="13" borderId="6" xfId="0" applyFont="1" applyFill="1" applyBorder="1" applyAlignment="1">
      <alignment horizontal="center" vertical="center" wrapText="1"/>
    </xf>
    <xf numFmtId="0" fontId="41" fillId="14" borderId="1" xfId="0" applyNumberFormat="1" applyFont="1" applyFill="1" applyBorder="1" applyAlignment="1" applyProtection="1">
      <alignment horizontal="center" vertical="center"/>
      <protection locked="0"/>
    </xf>
    <xf numFmtId="0" fontId="41" fillId="14" borderId="1" xfId="0" applyNumberFormat="1" applyFont="1" applyFill="1" applyBorder="1" applyAlignment="1" applyProtection="1">
      <alignment horizontal="center" vertical="center" wrapText="1"/>
      <protection locked="0"/>
    </xf>
    <xf numFmtId="0" fontId="41" fillId="14" borderId="2" xfId="0" applyNumberFormat="1" applyFont="1" applyFill="1" applyBorder="1" applyAlignment="1" applyProtection="1">
      <alignment horizontal="center" vertical="center" wrapText="1"/>
      <protection locked="0"/>
    </xf>
    <xf numFmtId="0" fontId="40" fillId="13" borderId="2" xfId="0" applyFont="1" applyFill="1" applyBorder="1" applyAlignment="1">
      <alignment horizontal="center" vertical="center" wrapText="1"/>
    </xf>
    <xf numFmtId="0" fontId="42" fillId="0" borderId="5" xfId="0" applyNumberFormat="1" applyFont="1" applyFill="1" applyBorder="1" applyAlignment="1" applyProtection="1">
      <alignment horizontal="left" vertical="center" wrapText="1"/>
      <protection locked="0"/>
    </xf>
    <xf numFmtId="0" fontId="42" fillId="0" borderId="5" xfId="0" applyNumberFormat="1" applyFont="1" applyFill="1" applyBorder="1" applyAlignment="1" applyProtection="1">
      <alignment horizontal="center" vertical="center" wrapText="1"/>
      <protection locked="0"/>
    </xf>
    <xf numFmtId="0" fontId="40" fillId="2" borderId="5" xfId="0" applyFont="1" applyFill="1" applyBorder="1" applyAlignment="1">
      <alignment horizontal="center" vertical="center"/>
    </xf>
    <xf numFmtId="0" fontId="40" fillId="2" borderId="1" xfId="0" applyFont="1" applyFill="1" applyBorder="1" applyAlignment="1">
      <alignment horizontal="justify" vertical="center" wrapText="1"/>
    </xf>
    <xf numFmtId="0" fontId="40" fillId="2" borderId="5" xfId="0" applyFont="1" applyFill="1" applyBorder="1" applyAlignment="1">
      <alignment horizontal="center" vertical="center" wrapText="1"/>
    </xf>
    <xf numFmtId="0" fontId="40" fillId="2" borderId="5" xfId="0" applyFont="1" applyFill="1" applyBorder="1" applyAlignment="1">
      <alignment horizontal="justify" vertical="center" wrapText="1"/>
    </xf>
    <xf numFmtId="0" fontId="40" fillId="2" borderId="1" xfId="0" applyFont="1" applyFill="1" applyBorder="1" applyAlignment="1">
      <alignment horizontal="center" vertical="center" wrapText="1"/>
    </xf>
    <xf numFmtId="0" fontId="42" fillId="0" borderId="6" xfId="0" applyNumberFormat="1" applyFont="1" applyFill="1" applyBorder="1" applyAlignment="1" applyProtection="1">
      <alignment horizontal="left" vertical="center" wrapText="1"/>
      <protection locked="0"/>
    </xf>
    <xf numFmtId="0" fontId="42" fillId="0" borderId="6" xfId="0" applyNumberFormat="1" applyFont="1" applyFill="1" applyBorder="1" applyAlignment="1" applyProtection="1">
      <alignment horizontal="center" vertical="center" wrapText="1"/>
      <protection locked="0"/>
    </xf>
    <xf numFmtId="0" fontId="40" fillId="2" borderId="6" xfId="0" applyFont="1" applyFill="1" applyBorder="1" applyAlignment="1">
      <alignment horizontal="center" vertical="center"/>
    </xf>
    <xf numFmtId="0" fontId="40" fillId="2" borderId="5" xfId="0" applyFont="1" applyFill="1" applyBorder="1" applyAlignment="1">
      <alignment horizontal="justify" vertical="center" wrapText="1"/>
    </xf>
    <xf numFmtId="0" fontId="40" fillId="2" borderId="2" xfId="0" applyFont="1" applyFill="1" applyBorder="1" applyAlignment="1">
      <alignment horizontal="justify" vertical="center" wrapText="1"/>
    </xf>
    <xf numFmtId="0" fontId="42" fillId="0" borderId="2" xfId="0" applyNumberFormat="1" applyFont="1" applyFill="1" applyBorder="1" applyAlignment="1" applyProtection="1">
      <alignment horizontal="left" vertical="center" wrapText="1"/>
      <protection locked="0"/>
    </xf>
    <xf numFmtId="0" fontId="42" fillId="0" borderId="2" xfId="0" applyNumberFormat="1" applyFont="1" applyFill="1" applyBorder="1" applyAlignment="1" applyProtection="1">
      <alignment horizontal="center" vertical="center" wrapText="1"/>
      <protection locked="0"/>
    </xf>
    <xf numFmtId="0" fontId="40" fillId="2" borderId="2" xfId="0" applyFont="1" applyFill="1" applyBorder="1" applyAlignment="1">
      <alignment horizontal="center" vertical="center"/>
    </xf>
    <xf numFmtId="0" fontId="42" fillId="0" borderId="1" xfId="0" applyNumberFormat="1" applyFont="1" applyFill="1" applyBorder="1" applyAlignment="1" applyProtection="1">
      <alignment horizontal="justify" vertical="center" wrapText="1"/>
      <protection locked="0"/>
    </xf>
    <xf numFmtId="0" fontId="42" fillId="0" borderId="1" xfId="0" applyNumberFormat="1" applyFont="1" applyFill="1" applyBorder="1" applyAlignment="1" applyProtection="1">
      <alignment horizontal="center" vertical="center" wrapText="1"/>
      <protection locked="0"/>
    </xf>
    <xf numFmtId="0" fontId="40" fillId="2" borderId="1" xfId="0" applyFont="1" applyFill="1" applyBorder="1" applyAlignment="1">
      <alignment horizontal="center" vertical="center"/>
    </xf>
    <xf numFmtId="0" fontId="42" fillId="0" borderId="5" xfId="0" applyNumberFormat="1" applyFont="1" applyFill="1" applyBorder="1" applyAlignment="1" applyProtection="1">
      <alignment horizontal="center" vertical="center" wrapText="1"/>
      <protection locked="0"/>
    </xf>
    <xf numFmtId="0" fontId="42" fillId="0" borderId="5" xfId="0" applyNumberFormat="1" applyFont="1" applyFill="1" applyBorder="1" applyAlignment="1" applyProtection="1">
      <alignment horizontal="justify" vertical="center" wrapText="1"/>
      <protection locked="0"/>
    </xf>
    <xf numFmtId="0" fontId="42" fillId="0" borderId="2" xfId="0" applyNumberFormat="1" applyFont="1" applyFill="1" applyBorder="1" applyAlignment="1" applyProtection="1">
      <alignment horizontal="justify" vertical="center" wrapText="1"/>
      <protection locked="0"/>
    </xf>
    <xf numFmtId="0" fontId="40" fillId="2" borderId="5" xfId="0" applyFont="1" applyFill="1" applyBorder="1" applyAlignment="1">
      <alignment horizontal="center" vertical="center"/>
    </xf>
    <xf numFmtId="0" fontId="42" fillId="3" borderId="5" xfId="0" applyNumberFormat="1" applyFont="1" applyFill="1" applyBorder="1" applyAlignment="1" applyProtection="1">
      <alignment horizontal="center" vertical="center" wrapText="1"/>
      <protection locked="0"/>
    </xf>
    <xf numFmtId="0" fontId="42" fillId="3" borderId="2" xfId="0" applyNumberFormat="1" applyFont="1" applyFill="1" applyBorder="1" applyAlignment="1" applyProtection="1">
      <alignment horizontal="center" vertical="center" wrapText="1"/>
      <protection locked="0"/>
    </xf>
    <xf numFmtId="0" fontId="42" fillId="2" borderId="5" xfId="0" applyNumberFormat="1" applyFont="1" applyFill="1" applyBorder="1" applyAlignment="1" applyProtection="1">
      <alignment horizontal="left" vertical="center" wrapText="1"/>
      <protection locked="0"/>
    </xf>
    <xf numFmtId="0" fontId="42" fillId="2" borderId="6" xfId="0" applyNumberFormat="1" applyFont="1" applyFill="1" applyBorder="1" applyAlignment="1" applyProtection="1">
      <alignment horizontal="left" vertical="center" wrapText="1"/>
      <protection locked="0"/>
    </xf>
    <xf numFmtId="0" fontId="42" fillId="2" borderId="2" xfId="0" applyNumberFormat="1" applyFont="1" applyFill="1" applyBorder="1" applyAlignment="1" applyProtection="1">
      <alignment horizontal="left" vertical="center" wrapText="1"/>
      <protection locked="0"/>
    </xf>
    <xf numFmtId="0" fontId="42" fillId="2" borderId="5" xfId="0" applyNumberFormat="1" applyFont="1" applyFill="1" applyBorder="1" applyAlignment="1" applyProtection="1">
      <alignment horizontal="center" vertical="center" wrapText="1"/>
      <protection locked="0"/>
    </xf>
    <xf numFmtId="0" fontId="42" fillId="2" borderId="6" xfId="0" applyNumberFormat="1" applyFont="1" applyFill="1" applyBorder="1" applyAlignment="1" applyProtection="1">
      <alignment horizontal="center" vertical="center" wrapText="1"/>
      <protection locked="0"/>
    </xf>
    <xf numFmtId="0" fontId="42" fillId="2" borderId="2" xfId="0" applyNumberFormat="1" applyFont="1" applyFill="1" applyBorder="1" applyAlignment="1" applyProtection="1">
      <alignment horizontal="center" vertical="center" wrapText="1"/>
      <protection locked="0"/>
    </xf>
    <xf numFmtId="0" fontId="40" fillId="2" borderId="2" xfId="0" applyFont="1" applyFill="1" applyBorder="1" applyAlignment="1">
      <alignment horizontal="justify" vertical="center" wrapText="1"/>
    </xf>
    <xf numFmtId="0" fontId="42" fillId="0" borderId="15" xfId="0" applyNumberFormat="1" applyFont="1" applyFill="1" applyBorder="1" applyAlignment="1" applyProtection="1">
      <alignment horizontal="center" vertical="center" wrapText="1"/>
      <protection locked="0"/>
    </xf>
    <xf numFmtId="0" fontId="42" fillId="0" borderId="3" xfId="0" applyNumberFormat="1" applyFont="1" applyFill="1" applyBorder="1" applyAlignment="1" applyProtection="1">
      <alignment horizontal="center" vertical="center" wrapText="1"/>
      <protection locked="0"/>
    </xf>
    <xf numFmtId="0" fontId="42" fillId="0" borderId="1" xfId="0" applyNumberFormat="1" applyFont="1" applyFill="1" applyBorder="1" applyAlignment="1" applyProtection="1">
      <alignment horizontal="left" vertical="center" wrapText="1"/>
      <protection locked="0"/>
    </xf>
    <xf numFmtId="0" fontId="40" fillId="0" borderId="1" xfId="0" applyFont="1" applyFill="1" applyBorder="1" applyAlignment="1">
      <alignment horizontal="justify" vertical="center" wrapText="1"/>
    </xf>
    <xf numFmtId="0" fontId="40" fillId="2" borderId="17" xfId="0" applyFont="1" applyFill="1" applyBorder="1" applyAlignment="1">
      <alignment horizontal="center" vertical="center" wrapText="1"/>
    </xf>
    <xf numFmtId="0" fontId="42" fillId="2" borderId="1" xfId="0" applyNumberFormat="1" applyFont="1" applyFill="1" applyBorder="1" applyAlignment="1" applyProtection="1">
      <alignment horizontal="left" vertical="center" wrapText="1"/>
      <protection locked="0"/>
    </xf>
    <xf numFmtId="0" fontId="42" fillId="2" borderId="1" xfId="0" applyNumberFormat="1" applyFont="1" applyFill="1" applyBorder="1" applyAlignment="1" applyProtection="1">
      <alignment horizontal="center" vertical="center" wrapText="1"/>
      <protection locked="0"/>
    </xf>
    <xf numFmtId="0" fontId="40" fillId="0" borderId="5" xfId="0" applyFont="1" applyFill="1" applyBorder="1" applyAlignment="1">
      <alignment horizontal="center" vertical="center" wrapText="1"/>
    </xf>
    <xf numFmtId="0" fontId="40" fillId="2" borderId="6" xfId="0" applyFont="1" applyFill="1" applyBorder="1" applyAlignment="1">
      <alignment horizontal="justify" vertical="center" wrapText="1"/>
    </xf>
    <xf numFmtId="0" fontId="42" fillId="2" borderId="1" xfId="0" applyNumberFormat="1" applyFont="1" applyFill="1" applyBorder="1" applyAlignment="1" applyProtection="1">
      <alignment horizontal="justify" vertical="center" wrapText="1"/>
      <protection locked="0"/>
    </xf>
    <xf numFmtId="0" fontId="42" fillId="0" borderId="2" xfId="0" applyNumberFormat="1" applyFont="1" applyFill="1" applyBorder="1" applyAlignment="1" applyProtection="1">
      <alignment horizontal="center" vertical="center" wrapText="1"/>
      <protection locked="0"/>
    </xf>
    <xf numFmtId="0" fontId="40" fillId="2" borderId="5" xfId="0" applyFont="1" applyFill="1" applyBorder="1" applyAlignment="1">
      <alignment horizontal="justify" vertical="center"/>
    </xf>
    <xf numFmtId="0" fontId="40" fillId="2" borderId="5" xfId="0" applyFont="1" applyFill="1" applyBorder="1" applyAlignment="1">
      <alignment horizontal="left" vertical="center"/>
    </xf>
    <xf numFmtId="0" fontId="40" fillId="2" borderId="1" xfId="0" applyFont="1" applyFill="1" applyBorder="1" applyAlignment="1">
      <alignment horizontal="justify" vertical="center"/>
    </xf>
    <xf numFmtId="0" fontId="42" fillId="0" borderId="6" xfId="0" applyNumberFormat="1" applyFont="1" applyFill="1" applyBorder="1" applyAlignment="1" applyProtection="1">
      <alignment horizontal="center" vertical="center" wrapText="1"/>
      <protection locked="0"/>
    </xf>
    <xf numFmtId="0" fontId="40" fillId="2" borderId="6" xfId="0" applyFont="1" applyFill="1" applyBorder="1" applyAlignment="1">
      <alignment horizontal="center" vertical="center"/>
    </xf>
    <xf numFmtId="0" fontId="40" fillId="2" borderId="2" xfId="0" applyFont="1" applyFill="1" applyBorder="1" applyAlignment="1">
      <alignment horizontal="justify" vertical="center"/>
    </xf>
    <xf numFmtId="0" fontId="40" fillId="0" borderId="1" xfId="0" applyFont="1" applyFill="1" applyBorder="1" applyAlignment="1">
      <alignment horizontal="center" vertical="center"/>
    </xf>
    <xf numFmtId="0" fontId="40" fillId="0" borderId="5" xfId="0" applyFont="1" applyFill="1" applyBorder="1" applyAlignment="1">
      <alignment horizontal="center" vertical="center"/>
    </xf>
    <xf numFmtId="0" fontId="40" fillId="2" borderId="1" xfId="0" applyFont="1" applyFill="1" applyBorder="1" applyAlignment="1">
      <alignment horizontal="left" vertical="center" wrapText="1"/>
    </xf>
    <xf numFmtId="0" fontId="40" fillId="0" borderId="3" xfId="0" applyFont="1" applyFill="1" applyBorder="1" applyAlignment="1">
      <alignment horizontal="center" vertical="center"/>
    </xf>
    <xf numFmtId="0" fontId="40" fillId="0" borderId="46" xfId="0" applyFont="1" applyFill="1" applyBorder="1" applyAlignment="1">
      <alignment horizontal="center" vertical="center"/>
    </xf>
    <xf numFmtId="0" fontId="40" fillId="0" borderId="9" xfId="0" applyFont="1" applyFill="1" applyBorder="1" applyAlignment="1">
      <alignment horizontal="center" vertical="center"/>
    </xf>
    <xf numFmtId="0" fontId="42" fillId="0" borderId="3" xfId="0" applyNumberFormat="1" applyFont="1" applyFill="1" applyBorder="1" applyAlignment="1" applyProtection="1">
      <alignment horizontal="center" vertical="center" wrapText="1"/>
      <protection locked="0"/>
    </xf>
    <xf numFmtId="0" fontId="42" fillId="0" borderId="46" xfId="0" applyNumberFormat="1" applyFont="1" applyFill="1" applyBorder="1" applyAlignment="1" applyProtection="1">
      <alignment horizontal="center" vertical="center" wrapText="1"/>
      <protection locked="0"/>
    </xf>
    <xf numFmtId="0" fontId="42" fillId="0" borderId="9" xfId="0" applyNumberFormat="1" applyFont="1" applyFill="1" applyBorder="1" applyAlignment="1" applyProtection="1">
      <alignment horizontal="center" vertical="center" wrapText="1"/>
      <protection locked="0"/>
    </xf>
    <xf numFmtId="0" fontId="42" fillId="0" borderId="5" xfId="0" applyNumberFormat="1" applyFont="1" applyFill="1" applyBorder="1" applyAlignment="1" applyProtection="1">
      <alignment horizontal="justify" vertical="center" wrapText="1"/>
      <protection locked="0"/>
    </xf>
    <xf numFmtId="0" fontId="40" fillId="2" borderId="2" xfId="0" applyFont="1" applyFill="1" applyBorder="1" applyAlignment="1">
      <alignment horizontal="left" vertical="center" wrapText="1"/>
    </xf>
    <xf numFmtId="0" fontId="40" fillId="2" borderId="5" xfId="0" applyFont="1" applyFill="1" applyBorder="1" applyAlignment="1">
      <alignment horizontal="justify" vertical="center"/>
    </xf>
    <xf numFmtId="0" fontId="40" fillId="2" borderId="2" xfId="0" applyFont="1" applyFill="1" applyBorder="1" applyAlignment="1">
      <alignment horizontal="justify" vertical="center"/>
    </xf>
    <xf numFmtId="0" fontId="43" fillId="2" borderId="1" xfId="0" applyFont="1" applyFill="1" applyBorder="1" applyAlignment="1">
      <alignment horizontal="left" vertical="center" wrapText="1"/>
    </xf>
    <xf numFmtId="0" fontId="40" fillId="2" borderId="1" xfId="0" applyFont="1" applyFill="1" applyBorder="1" applyAlignment="1">
      <alignment horizontal="left" vertical="top" wrapText="1"/>
    </xf>
    <xf numFmtId="0" fontId="40" fillId="2" borderId="1" xfId="0" applyFont="1" applyFill="1" applyBorder="1" applyAlignment="1">
      <alignment horizontal="justify"/>
    </xf>
    <xf numFmtId="0" fontId="40" fillId="2" borderId="1" xfId="0" applyFont="1" applyFill="1" applyBorder="1"/>
    <xf numFmtId="0" fontId="40" fillId="2" borderId="0" xfId="0" applyFont="1" applyFill="1" applyAlignment="1">
      <alignment horizontal="center" vertical="top" wrapText="1"/>
    </xf>
    <xf numFmtId="0" fontId="40" fillId="2" borderId="0" xfId="0" applyFont="1" applyFill="1" applyAlignment="1">
      <alignment horizontal="center" wrapText="1"/>
    </xf>
    <xf numFmtId="0" fontId="40" fillId="2" borderId="0" xfId="0" applyFont="1" applyFill="1" applyAlignment="1">
      <alignment horizontal="center"/>
    </xf>
    <xf numFmtId="0" fontId="40" fillId="2" borderId="0" xfId="0" applyFont="1" applyFill="1"/>
    <xf numFmtId="0" fontId="40" fillId="2" borderId="0" xfId="0" applyFont="1" applyFill="1" applyAlignment="1">
      <alignment horizontal="center" vertical="center"/>
    </xf>
    <xf numFmtId="0" fontId="41" fillId="14" borderId="1" xfId="0" applyFont="1" applyFill="1" applyBorder="1" applyAlignment="1" applyProtection="1">
      <alignment horizontal="center" vertical="center" wrapText="1"/>
      <protection locked="0"/>
    </xf>
    <xf numFmtId="0" fontId="39" fillId="0" borderId="5"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1" xfId="0" applyFont="1" applyFill="1" applyBorder="1" applyAlignment="1">
      <alignment horizontal="center" vertical="center"/>
    </xf>
    <xf numFmtId="0" fontId="39" fillId="2" borderId="5" xfId="0" applyFont="1" applyFill="1" applyBorder="1" applyAlignment="1">
      <alignment horizontal="left" vertical="center" wrapText="1"/>
    </xf>
    <xf numFmtId="0" fontId="39" fillId="2" borderId="6"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37" fillId="0" borderId="3" xfId="0" applyFont="1" applyBorder="1" applyAlignment="1">
      <alignment horizontal="center"/>
    </xf>
    <xf numFmtId="0" fontId="37" fillId="0" borderId="46" xfId="0" applyFont="1" applyBorder="1" applyAlignment="1">
      <alignment horizontal="center"/>
    </xf>
    <xf numFmtId="0" fontId="37" fillId="0" borderId="9" xfId="0" applyFont="1" applyBorder="1" applyAlignment="1">
      <alignment horizontal="center"/>
    </xf>
    <xf numFmtId="0" fontId="37" fillId="0" borderId="3" xfId="0" applyFont="1" applyBorder="1" applyAlignment="1">
      <alignment horizontal="center" vertical="center"/>
    </xf>
    <xf numFmtId="0" fontId="37" fillId="0" borderId="46" xfId="0" applyFont="1" applyBorder="1" applyAlignment="1">
      <alignment horizontal="center" vertical="center"/>
    </xf>
    <xf numFmtId="0" fontId="37" fillId="0" borderId="9" xfId="0" applyFont="1" applyBorder="1" applyAlignment="1">
      <alignment horizontal="center" vertical="center"/>
    </xf>
    <xf numFmtId="14" fontId="37" fillId="0" borderId="3" xfId="0" applyNumberFormat="1" applyFont="1" applyBorder="1" applyAlignment="1">
      <alignment horizontal="center" vertical="center"/>
    </xf>
    <xf numFmtId="0" fontId="34" fillId="0" borderId="15" xfId="0" applyFont="1" applyBorder="1" applyAlignment="1">
      <alignment horizontal="center" vertical="center"/>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cellXfs>
  <cellStyles count="422">
    <cellStyle name="Estilo 1" xfId="14"/>
    <cellStyle name="Estilo 2" xfId="15"/>
    <cellStyle name="Estilo 3" xfId="16"/>
    <cellStyle name="Estilo 4" xfId="17"/>
    <cellStyle name="Excel Built-in Normal" xfId="1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421" builtinId="8"/>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4" builtinId="9" hidden="1"/>
    <cellStyle name="Hipervínculo visitado" xfId="345" builtinId="9" hidden="1"/>
    <cellStyle name="Hipervínculo visitado" xfId="346" builtinId="9" hidden="1"/>
    <cellStyle name="Hipervínculo visitado" xfId="347" builtinId="9" hidden="1"/>
    <cellStyle name="Hipervínculo visitado" xfId="348" builtinId="9" hidden="1"/>
    <cellStyle name="Hipervínculo visitado" xfId="349" builtinId="9" hidden="1"/>
    <cellStyle name="Hipervínculo visitado" xfId="350" builtinId="9" hidden="1"/>
    <cellStyle name="Hipervínculo visitado" xfId="351" builtinId="9" hidden="1"/>
    <cellStyle name="Hipervínculo visitado" xfId="352" builtinId="9" hidden="1"/>
    <cellStyle name="Hipervínculo visitado" xfId="353" builtinId="9" hidden="1"/>
    <cellStyle name="Hipervínculo visitado" xfId="354" builtinId="9" hidden="1"/>
    <cellStyle name="Hipervínculo visitado" xfId="355" builtinId="9" hidden="1"/>
    <cellStyle name="Hipervínculo visitado" xfId="356" builtinId="9" hidden="1"/>
    <cellStyle name="Hipervínculo visitado" xfId="357" builtinId="9" hidden="1"/>
    <cellStyle name="Hipervínculo visitado" xfId="358" builtinId="9" hidden="1"/>
    <cellStyle name="Hipervínculo visitado" xfId="359" builtinId="9" hidden="1"/>
    <cellStyle name="Hipervínculo visitado" xfId="360" builtinId="9" hidden="1"/>
    <cellStyle name="Hipervínculo visitado" xfId="361" builtinId="9" hidden="1"/>
    <cellStyle name="Hipervínculo visitado" xfId="362" builtinId="9" hidden="1"/>
    <cellStyle name="Hipervínculo visitado" xfId="363" builtinId="9" hidden="1"/>
    <cellStyle name="Hipervínculo visitado" xfId="364" builtinId="9" hidden="1"/>
    <cellStyle name="Hipervínculo visitado" xfId="365" builtinId="9" hidden="1"/>
    <cellStyle name="Hipervínculo visitado" xfId="366" builtinId="9" hidden="1"/>
    <cellStyle name="Hipervínculo visitado" xfId="367" builtinId="9" hidden="1"/>
    <cellStyle name="Hipervínculo visitado" xfId="368" builtinId="9" hidden="1"/>
    <cellStyle name="Hipervínculo visitado" xfId="369" builtinId="9" hidden="1"/>
    <cellStyle name="Hipervínculo visitado" xfId="370" builtinId="9" hidden="1"/>
    <cellStyle name="Hipervínculo visitado" xfId="371" builtinId="9" hidden="1"/>
    <cellStyle name="Hipervínculo visitado" xfId="372" builtinId="9" hidden="1"/>
    <cellStyle name="Hipervínculo visitado" xfId="373" builtinId="9" hidden="1"/>
    <cellStyle name="Hipervínculo visitado" xfId="374" builtinId="9" hidden="1"/>
    <cellStyle name="Hipervínculo visitado" xfId="375" builtinId="9" hidden="1"/>
    <cellStyle name="Hipervínculo visitado" xfId="376" builtinId="9" hidden="1"/>
    <cellStyle name="Hipervínculo visitado" xfId="377" builtinId="9" hidden="1"/>
    <cellStyle name="Hipervínculo visitado" xfId="378" builtinId="9" hidden="1"/>
    <cellStyle name="Hipervínculo visitado" xfId="379" builtinId="9" hidden="1"/>
    <cellStyle name="Hipervínculo visitado" xfId="380" builtinId="9" hidden="1"/>
    <cellStyle name="Hipervínculo visitado" xfId="381" builtinId="9" hidden="1"/>
    <cellStyle name="Hipervínculo visitado" xfId="382" builtinId="9" hidden="1"/>
    <cellStyle name="Hipervínculo visitado" xfId="383" builtinId="9" hidden="1"/>
    <cellStyle name="Hipervínculo visitado" xfId="384" builtinId="9" hidden="1"/>
    <cellStyle name="Hipervínculo visitado" xfId="385" builtinId="9" hidden="1"/>
    <cellStyle name="Hipervínculo visitado" xfId="386" builtinId="9" hidden="1"/>
    <cellStyle name="Hipervínculo visitado" xfId="387" builtinId="9" hidden="1"/>
    <cellStyle name="Hipervínculo visitado" xfId="388" builtinId="9" hidden="1"/>
    <cellStyle name="Hipervínculo visitado" xfId="389" builtinId="9" hidden="1"/>
    <cellStyle name="Hipervínculo visitado" xfId="390" builtinId="9" hidden="1"/>
    <cellStyle name="Hipervínculo visitado" xfId="391" builtinId="9" hidden="1"/>
    <cellStyle name="Hipervínculo visitado" xfId="392" builtinId="9" hidden="1"/>
    <cellStyle name="Hipervínculo visitado" xfId="393" builtinId="9" hidden="1"/>
    <cellStyle name="Hipervínculo visitado" xfId="394" builtinId="9" hidden="1"/>
    <cellStyle name="Hipervínculo visitado" xfId="395" builtinId="9" hidden="1"/>
    <cellStyle name="Hipervínculo visitado" xfId="396" builtinId="9" hidden="1"/>
    <cellStyle name="Hipervínculo visitado" xfId="397" builtinId="9" hidden="1"/>
    <cellStyle name="Hipervínculo visitado" xfId="398" builtinId="9" hidden="1"/>
    <cellStyle name="Hipervínculo visitado" xfId="399" builtinId="9" hidden="1"/>
    <cellStyle name="Hipervínculo visitado" xfId="400" builtinId="9" hidden="1"/>
    <cellStyle name="Hipervínculo visitado" xfId="401" builtinId="9" hidden="1"/>
    <cellStyle name="Hipervínculo visitado" xfId="402" builtinId="9" hidden="1"/>
    <cellStyle name="Hipervínculo visitado" xfId="403" builtinId="9" hidden="1"/>
    <cellStyle name="Hipervínculo visitado" xfId="404" builtinId="9" hidden="1"/>
    <cellStyle name="Hipervínculo visitado" xfId="405" builtinId="9" hidden="1"/>
    <cellStyle name="Hipervínculo visitado" xfId="406" builtinId="9" hidden="1"/>
    <cellStyle name="Hipervínculo visitado" xfId="407" builtinId="9" hidden="1"/>
    <cellStyle name="Hipervínculo visitado" xfId="408" builtinId="9" hidden="1"/>
    <cellStyle name="Hipervínculo visitado" xfId="409" builtinId="9" hidden="1"/>
    <cellStyle name="Hipervínculo visitado" xfId="410" builtinId="9" hidden="1"/>
    <cellStyle name="Hipervínculo visitado" xfId="411" builtinId="9" hidden="1"/>
    <cellStyle name="Hipervínculo visitado" xfId="412" builtinId="9" hidden="1"/>
    <cellStyle name="Hipervínculo visitado" xfId="413" builtinId="9" hidden="1"/>
    <cellStyle name="Hipervínculo visitado" xfId="414" builtinId="9" hidden="1"/>
    <cellStyle name="Hipervínculo visitado" xfId="415" builtinId="9" hidden="1"/>
    <cellStyle name="Hipervínculo visitado" xfId="416" builtinId="9" hidden="1"/>
    <cellStyle name="Hipervínculo visitado" xfId="417" builtinId="9" hidden="1"/>
    <cellStyle name="Hipervínculo visitado" xfId="418" builtinId="9" hidden="1"/>
    <cellStyle name="Hipervínculo visitado" xfId="419" builtinId="9" hidden="1"/>
    <cellStyle name="Millares 2" xfId="19"/>
    <cellStyle name="Millares 2 2" xfId="36"/>
    <cellStyle name="Millares 3 2 2" xfId="20"/>
    <cellStyle name="Millares 3 3" xfId="21"/>
    <cellStyle name="Millares 4_Indicadores de Gestion Investigacion" xfId="22"/>
    <cellStyle name="Moneda 2" xfId="1"/>
    <cellStyle name="Normal" xfId="0" builtinId="0"/>
    <cellStyle name="Normal 10" xfId="30"/>
    <cellStyle name="Normal 11" xfId="420"/>
    <cellStyle name="Normal 2" xfId="2"/>
    <cellStyle name="Normal 2 2" xfId="3"/>
    <cellStyle name="Normal 2 24" xfId="24"/>
    <cellStyle name="Normal 2 3" xfId="4"/>
    <cellStyle name="Normal 2 4" xfId="5"/>
    <cellStyle name="Normal 2 5" xfId="23"/>
    <cellStyle name="Normal 2 5 2" xfId="37"/>
    <cellStyle name="Normal 2_Encuesta_SuperGiros_20101006c" xfId="6"/>
    <cellStyle name="Normal 3" xfId="7"/>
    <cellStyle name="Normal 3 2" xfId="25"/>
    <cellStyle name="Normal 4" xfId="9"/>
    <cellStyle name="Normal 4 2" xfId="26"/>
    <cellStyle name="Normal 4 3" xfId="31"/>
    <cellStyle name="Normal 5" xfId="10"/>
    <cellStyle name="Normal 5 2" xfId="32"/>
    <cellStyle name="Normal 6" xfId="12"/>
    <cellStyle name="Normal 6 2" xfId="33"/>
    <cellStyle name="Normal 7" xfId="13"/>
    <cellStyle name="Normal 7 2" xfId="34"/>
    <cellStyle name="Normal 8" xfId="18"/>
    <cellStyle name="Normal 8 2" xfId="35"/>
    <cellStyle name="Normal 9" xfId="29"/>
    <cellStyle name="Porcentual 2" xfId="8"/>
    <cellStyle name="Porcentual 4 2" xfId="27"/>
    <cellStyle name="Porcentual 5" xfId="28"/>
  </cellStyles>
  <dxfs count="3623">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theme="0" tint="-0.14996795556505021"/>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D8E4BC"/>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dxf>
    <dxf>
      <fill>
        <patternFill>
          <bgColor rgb="FF92D050"/>
        </patternFill>
      </fill>
    </dxf>
    <dxf>
      <fill>
        <patternFill>
          <bgColor theme="6" tint="0.79998168889431442"/>
        </patternFill>
      </fill>
    </dxf>
    <dxf>
      <fill>
        <patternFill>
          <bgColor rgb="FFFFFF00"/>
        </patternFill>
      </fill>
    </dxf>
    <dxf>
      <fill>
        <patternFill>
          <bgColor rgb="FFFFC000"/>
        </patternFill>
      </fill>
    </dxf>
    <dxf>
      <fill>
        <patternFill>
          <bgColor rgb="FFFF0000"/>
        </patternFill>
      </fill>
    </dxf>
    <dxf>
      <font>
        <b val="0"/>
        <i val="0"/>
        <color auto="1"/>
      </font>
      <fill>
        <patternFill>
          <bgColor rgb="FFFFFF00"/>
        </patternFill>
      </fill>
    </dxf>
    <dxf>
      <fill>
        <patternFill>
          <bgColor theme="2"/>
        </patternFill>
      </fill>
    </dxf>
    <dxf>
      <font>
        <color auto="1"/>
      </font>
      <fill>
        <patternFill>
          <bgColor rgb="FF92D050"/>
        </patternFill>
      </fill>
    </dxf>
    <dxf>
      <font>
        <b val="0"/>
        <i val="0"/>
        <strike val="0"/>
        <color auto="1"/>
      </font>
      <fill>
        <patternFill>
          <bgColor rgb="FFFF0000"/>
        </patternFill>
      </fill>
    </dxf>
    <dxf>
      <font>
        <b val="0"/>
        <i val="0"/>
      </font>
      <fill>
        <patternFill>
          <bgColor rgb="FFFFC000"/>
        </patternFill>
      </fill>
    </dxf>
    <dxf>
      <font>
        <color theme="0"/>
      </font>
    </dxf>
    <dxf>
      <fill>
        <patternFill>
          <bgColor rgb="FFFF0000"/>
        </patternFill>
      </fill>
    </dxf>
    <dxf>
      <fill>
        <patternFill>
          <bgColor rgb="FFFFC000"/>
        </patternFill>
      </fill>
    </dxf>
    <dxf>
      <fill>
        <patternFill>
          <bgColor rgb="FFFFFF00"/>
        </patternFill>
      </fill>
    </dxf>
    <dxf>
      <fill>
        <patternFill>
          <bgColor theme="0" tint="-0.14996795556505021"/>
        </patternFill>
      </fill>
    </dxf>
    <dxf>
      <fill>
        <patternFill>
          <bgColor rgb="FF92D050"/>
        </patternFill>
      </fill>
    </dxf>
    <dxf>
      <font>
        <color theme="0"/>
      </font>
      <fill>
        <patternFill>
          <bgColor rgb="FFFF0000"/>
        </patternFill>
      </fill>
    </dxf>
    <dxf>
      <fill>
        <patternFill>
          <bgColor rgb="FFFFFF00"/>
        </patternFill>
      </fill>
    </dxf>
    <dxf>
      <font>
        <color theme="0"/>
      </font>
      <fill>
        <patternFill>
          <bgColor rgb="FF00B050"/>
        </patternFill>
      </fill>
    </dxf>
    <dxf>
      <font>
        <b/>
        <i val="0"/>
        <color auto="1"/>
      </font>
      <fill>
        <patternFill>
          <bgColor rgb="FFFFFF00"/>
        </patternFill>
      </fill>
    </dxf>
    <dxf>
      <fill>
        <patternFill>
          <bgColor theme="2"/>
        </patternFill>
      </fill>
    </dxf>
    <dxf>
      <font>
        <color theme="0"/>
      </font>
      <fill>
        <patternFill>
          <bgColor rgb="FF92D050"/>
        </patternFill>
      </fill>
    </dxf>
    <dxf>
      <font>
        <color theme="0"/>
      </font>
      <fill>
        <patternFill>
          <bgColor rgb="FFFFC000"/>
        </patternFill>
      </fill>
    </dxf>
    <dxf>
      <fill>
        <patternFill>
          <bgColor rgb="FFFFFF00"/>
        </patternFill>
      </fill>
    </dxf>
    <dxf>
      <font>
        <color theme="0"/>
      </font>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317689"/>
      <rgbColor rgb="00C0C0C0"/>
      <rgbColor rgb="00808080"/>
      <rgbColor rgb="00799244"/>
      <rgbColor rgb="00963D3B"/>
      <rgbColor rgb="00FFFFCC"/>
      <rgbColor rgb="00CCFFFF"/>
      <rgbColor rgb="00660066"/>
      <rgbColor rgb="00AB662E"/>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C6494"/>
      <rgbColor rgb="0033CCCC"/>
      <rgbColor rgb="0099CC00"/>
      <rgbColor rgb="00FFCC00"/>
      <rgbColor rgb="00FF9900"/>
      <rgbColor rgb="00C27535"/>
      <rgbColor rgb="00634D7E"/>
      <rgbColor rgb="0085A14C"/>
      <rgbColor rgb="00003366"/>
      <rgbColor rgb="0039869B"/>
      <rgbColor rgb="00003300"/>
      <rgbColor rgb="00333300"/>
      <rgbColor rgb="00993300"/>
      <rgbColor rgb="00843533"/>
      <rgbColor rgb="00333399"/>
      <rgbColor rgb="003C3C3C"/>
    </indexedColors>
    <mruColors>
      <color rgb="FFC4D79B"/>
      <color rgb="FFD8E4BC"/>
      <color rgb="FF66FF66"/>
      <color rgb="FFCC0000"/>
      <color rgb="FFFFFF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tx>
            <c:strRef>
              <c:f>Hoja1!$C$2</c:f>
              <c:strCache>
                <c:ptCount val="1"/>
                <c:pt idx="0">
                  <c:v>Riesgos SI - IUCMC</c:v>
                </c:pt>
              </c:strCache>
            </c:strRef>
          </c:tx>
          <c:dPt>
            <c:idx val="0"/>
            <c:bubble3D val="0"/>
            <c:spPr>
              <a:solidFill>
                <a:srgbClr val="FF000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14-5868-471B-98A8-2C4CFB7A3EEA}"/>
              </c:ext>
            </c:extLst>
          </c:dPt>
          <c:dPt>
            <c:idx val="1"/>
            <c:bubble3D val="0"/>
            <c:spPr>
              <a:solidFill>
                <a:srgbClr val="FFC00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6-5868-471B-98A8-2C4CFB7A3EEA}"/>
              </c:ext>
            </c:extLst>
          </c:dPt>
          <c:dPt>
            <c:idx val="2"/>
            <c:bubble3D val="0"/>
            <c:spPr>
              <a:solidFill>
                <a:srgbClr val="FFFF0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E-5868-471B-98A8-2C4CFB7A3EEA}"/>
              </c:ext>
            </c:extLst>
          </c:dPt>
          <c:dPt>
            <c:idx val="3"/>
            <c:bubble3D val="0"/>
            <c:spPr>
              <a:solidFill>
                <a:srgbClr val="00B0F0"/>
              </a:solidFill>
              <a:ln>
                <a:noFill/>
              </a:ln>
              <a:effectLst>
                <a:outerShdw blurRad="254000" sx="102000" sy="102000" algn="ctr" rotWithShape="0">
                  <a:prstClr val="black">
                    <a:alpha val="20000"/>
                  </a:prstClr>
                </a:outerShdw>
              </a:effectLst>
            </c:spPr>
            <c:extLst xmlns:c16r2="http://schemas.microsoft.com/office/drawing/2015/06/chart">
              <c:ext xmlns:c16="http://schemas.microsoft.com/office/drawing/2014/chart" uri="{C3380CC4-5D6E-409C-BE32-E72D297353CC}">
                <c16:uniqueId val="{0000000B-5868-471B-98A8-2C4CFB7A3EEA}"/>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Hoja1!$C$3:$F$3</c:f>
              <c:strCache>
                <c:ptCount val="4"/>
                <c:pt idx="0">
                  <c:v>Extremos</c:v>
                </c:pt>
                <c:pt idx="1">
                  <c:v>Alto</c:v>
                </c:pt>
                <c:pt idx="2">
                  <c:v>Moderado</c:v>
                </c:pt>
                <c:pt idx="3">
                  <c:v>Bajo</c:v>
                </c:pt>
              </c:strCache>
            </c:strRef>
          </c:cat>
          <c:val>
            <c:numRef>
              <c:f>Hoja1!$C$4:$F$4</c:f>
              <c:numCache>
                <c:formatCode>General</c:formatCode>
                <c:ptCount val="4"/>
                <c:pt idx="0">
                  <c:v>0</c:v>
                </c:pt>
                <c:pt idx="1">
                  <c:v>6</c:v>
                </c:pt>
                <c:pt idx="2">
                  <c:v>12</c:v>
                </c:pt>
                <c:pt idx="3">
                  <c:v>22</c:v>
                </c:pt>
              </c:numCache>
            </c:numRef>
          </c:val>
          <c:extLst xmlns:c16r2="http://schemas.microsoft.com/office/drawing/2015/06/chart">
            <c:ext xmlns:c16="http://schemas.microsoft.com/office/drawing/2014/chart" uri="{C3380CC4-5D6E-409C-BE32-E72D297353CC}">
              <c16:uniqueId val="{00000000-5868-471B-98A8-2C4CFB7A3EEA}"/>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plotArea>
      <c:layout/>
      <c:barChart>
        <c:barDir val="col"/>
        <c:grouping val="clustered"/>
        <c:varyColors val="0"/>
        <c:ser>
          <c:idx val="0"/>
          <c:order val="0"/>
          <c:tx>
            <c:strRef>
              <c:f>Hoja1!$C$2</c:f>
              <c:strCache>
                <c:ptCount val="1"/>
                <c:pt idx="0">
                  <c:v>Riesgos SI - IUCMC</c:v>
                </c:pt>
              </c:strCache>
            </c:strRef>
          </c:tx>
          <c:spPr>
            <a:gradFill>
              <a:gsLst>
                <a:gs pos="0">
                  <a:schemeClr val="accent1"/>
                </a:gs>
                <a:gs pos="100000">
                  <a:schemeClr val="accent1">
                    <a:lumMod val="84000"/>
                  </a:schemeClr>
                </a:gs>
              </a:gsLst>
              <a:lin ang="5400000" scaled="1"/>
            </a:gradFill>
            <a:ln>
              <a:noFill/>
            </a:ln>
            <a:effectLst>
              <a:outerShdw blurRad="76200" dir="18900000" sy="23000" kx="-1200000" algn="bl" rotWithShape="0">
                <a:prstClr val="black">
                  <a:alpha val="20000"/>
                </a:prstClr>
              </a:outerShdw>
            </a:effectLst>
          </c:spPr>
          <c:invertIfNegative val="0"/>
          <c:dPt>
            <c:idx val="0"/>
            <c:invertIfNegative val="0"/>
            <c:bubble3D val="0"/>
            <c:spPr>
              <a:solidFill>
                <a:srgbClr val="FF0000"/>
              </a:solidFill>
              <a:ln>
                <a:noFill/>
              </a:ln>
              <a:effectLst>
                <a:outerShdw blurRad="76200" dir="18900000" sy="23000" kx="-1200000" algn="bl" rotWithShape="0">
                  <a:prstClr val="black">
                    <a:alpha val="20000"/>
                  </a:prstClr>
                </a:outerShdw>
              </a:effectLst>
            </c:spPr>
            <c:extLst xmlns:c16r2="http://schemas.microsoft.com/office/drawing/2015/06/chart">
              <c:ext xmlns:c16="http://schemas.microsoft.com/office/drawing/2014/chart" uri="{C3380CC4-5D6E-409C-BE32-E72D297353CC}">
                <c16:uniqueId val="{0000000E-BC75-4212-96C0-C8A02BD6B2F6}"/>
              </c:ext>
            </c:extLst>
          </c:dPt>
          <c:dPt>
            <c:idx val="1"/>
            <c:invertIfNegative val="0"/>
            <c:bubble3D val="0"/>
            <c:spPr>
              <a:solidFill>
                <a:srgbClr val="FFC000"/>
              </a:solidFill>
              <a:ln>
                <a:noFill/>
              </a:ln>
              <a:effectLst>
                <a:outerShdw blurRad="76200" dir="18900000" sy="23000" kx="-1200000" algn="bl" rotWithShape="0">
                  <a:prstClr val="black">
                    <a:alpha val="20000"/>
                  </a:prstClr>
                </a:outerShdw>
              </a:effectLst>
            </c:spPr>
            <c:extLst xmlns:c16r2="http://schemas.microsoft.com/office/drawing/2015/06/chart">
              <c:ext xmlns:c16="http://schemas.microsoft.com/office/drawing/2014/chart" uri="{C3380CC4-5D6E-409C-BE32-E72D297353CC}">
                <c16:uniqueId val="{00000002-BC75-4212-96C0-C8A02BD6B2F6}"/>
              </c:ext>
            </c:extLst>
          </c:dPt>
          <c:dPt>
            <c:idx val="2"/>
            <c:invertIfNegative val="0"/>
            <c:bubble3D val="0"/>
            <c:spPr>
              <a:solidFill>
                <a:srgbClr val="FFFF00"/>
              </a:solidFill>
              <a:ln>
                <a:noFill/>
              </a:ln>
              <a:effectLst>
                <a:outerShdw blurRad="76200" dir="18900000" sy="23000" kx="-1200000" algn="bl" rotWithShape="0">
                  <a:prstClr val="black">
                    <a:alpha val="20000"/>
                  </a:prstClr>
                </a:outerShdw>
              </a:effectLst>
            </c:spPr>
            <c:extLst xmlns:c16r2="http://schemas.microsoft.com/office/drawing/2015/06/chart">
              <c:ext xmlns:c16="http://schemas.microsoft.com/office/drawing/2014/chart" uri="{C3380CC4-5D6E-409C-BE32-E72D297353CC}">
                <c16:uniqueId val="{00000008-BC75-4212-96C0-C8A02BD6B2F6}"/>
              </c:ext>
            </c:extLst>
          </c:dPt>
          <c:dPt>
            <c:idx val="3"/>
            <c:invertIfNegative val="0"/>
            <c:bubble3D val="0"/>
            <c:spPr>
              <a:solidFill>
                <a:srgbClr val="00B0F0"/>
              </a:solidFill>
              <a:ln>
                <a:noFill/>
              </a:ln>
              <a:effectLst>
                <a:outerShdw blurRad="76200" dir="18900000" sy="23000" kx="-1200000" algn="bl" rotWithShape="0">
                  <a:prstClr val="black">
                    <a:alpha val="20000"/>
                  </a:prstClr>
                </a:outerShdw>
              </a:effectLst>
            </c:spPr>
            <c:extLst xmlns:c16r2="http://schemas.microsoft.com/office/drawing/2015/06/chart">
              <c:ext xmlns:c16="http://schemas.microsoft.com/office/drawing/2014/chart" uri="{C3380CC4-5D6E-409C-BE32-E72D297353CC}">
                <c16:uniqueId val="{0000000B-BC75-4212-96C0-C8A02BD6B2F6}"/>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multiLvlStrRef>
              <c:f>Hoja1!$C$2:$F$3</c:f>
              <c:multiLvlStrCache>
                <c:ptCount val="4"/>
                <c:lvl>
                  <c:pt idx="0">
                    <c:v>Extremos</c:v>
                  </c:pt>
                  <c:pt idx="1">
                    <c:v>Alto</c:v>
                  </c:pt>
                  <c:pt idx="2">
                    <c:v>Moderado</c:v>
                  </c:pt>
                  <c:pt idx="3">
                    <c:v>Bajo</c:v>
                  </c:pt>
                </c:lvl>
                <c:lvl>
                  <c:pt idx="0">
                    <c:v>Riesgos SI - IUCMC</c:v>
                  </c:pt>
                </c:lvl>
              </c:multiLvlStrCache>
            </c:multiLvlStrRef>
          </c:cat>
          <c:val>
            <c:numRef>
              <c:f>Hoja1!$C$4:$F$4</c:f>
              <c:numCache>
                <c:formatCode>General</c:formatCode>
                <c:ptCount val="4"/>
                <c:pt idx="0">
                  <c:v>0</c:v>
                </c:pt>
                <c:pt idx="1">
                  <c:v>6</c:v>
                </c:pt>
                <c:pt idx="2">
                  <c:v>12</c:v>
                </c:pt>
                <c:pt idx="3">
                  <c:v>22</c:v>
                </c:pt>
              </c:numCache>
            </c:numRef>
          </c:val>
          <c:extLst xmlns:c16r2="http://schemas.microsoft.com/office/drawing/2015/06/chart">
            <c:ext xmlns:c16="http://schemas.microsoft.com/office/drawing/2014/chart" uri="{C3380CC4-5D6E-409C-BE32-E72D297353CC}">
              <c16:uniqueId val="{00000000-BC75-4212-96C0-C8A02BD6B2F6}"/>
            </c:ext>
          </c:extLst>
        </c:ser>
        <c:dLbls>
          <c:dLblPos val="inEnd"/>
          <c:showLegendKey val="0"/>
          <c:showVal val="1"/>
          <c:showCatName val="0"/>
          <c:showSerName val="0"/>
          <c:showPercent val="0"/>
          <c:showBubbleSize val="0"/>
        </c:dLbls>
        <c:gapWidth val="41"/>
        <c:axId val="330937384"/>
        <c:axId val="330935424"/>
      </c:barChart>
      <c:catAx>
        <c:axId val="33093738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s-CO"/>
          </a:p>
        </c:txPr>
        <c:crossAx val="330935424"/>
        <c:crosses val="autoZero"/>
        <c:auto val="1"/>
        <c:lblAlgn val="ctr"/>
        <c:lblOffset val="100"/>
        <c:noMultiLvlLbl val="0"/>
      </c:catAx>
      <c:valAx>
        <c:axId val="330935424"/>
        <c:scaling>
          <c:orientation val="minMax"/>
        </c:scaling>
        <c:delete val="1"/>
        <c:axPos val="l"/>
        <c:numFmt formatCode="General" sourceLinked="1"/>
        <c:majorTickMark val="none"/>
        <c:minorTickMark val="none"/>
        <c:tickLblPos val="nextTo"/>
        <c:crossAx val="33093738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224676</xdr:colOff>
      <xdr:row>0</xdr:row>
      <xdr:rowOff>0</xdr:rowOff>
    </xdr:from>
    <xdr:to>
      <xdr:col>1</xdr:col>
      <xdr:colOff>1114934</xdr:colOff>
      <xdr:row>3</xdr:row>
      <xdr:rowOff>207388</xdr:rowOff>
    </xdr:to>
    <xdr:pic>
      <xdr:nvPicPr>
        <xdr:cNvPr id="2" name="Imagen 1">
          <a:extLst>
            <a:ext uri="{FF2B5EF4-FFF2-40B4-BE49-F238E27FC236}">
              <a16:creationId xmlns="" xmlns:a16="http://schemas.microsoft.com/office/drawing/2014/main" id="{61318295-FB82-4178-B809-0F8AFF50EA77}"/>
            </a:ext>
          </a:extLst>
        </xdr:cNvPr>
        <xdr:cNvPicPr>
          <a:picLocks noChangeAspect="1"/>
        </xdr:cNvPicPr>
      </xdr:nvPicPr>
      <xdr:blipFill>
        <a:blip xmlns:r="http://schemas.openxmlformats.org/officeDocument/2006/relationships" r:embed="rId1"/>
        <a:stretch>
          <a:fillRect/>
        </a:stretch>
      </xdr:blipFill>
      <xdr:spPr>
        <a:xfrm>
          <a:off x="745250" y="0"/>
          <a:ext cx="890258" cy="9316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373380</xdr:colOff>
      <xdr:row>5</xdr:row>
      <xdr:rowOff>148590</xdr:rowOff>
    </xdr:from>
    <xdr:to>
      <xdr:col>13</xdr:col>
      <xdr:colOff>190500</xdr:colOff>
      <xdr:row>22</xdr:row>
      <xdr:rowOff>41910</xdr:rowOff>
    </xdr:to>
    <xdr:graphicFrame macro="">
      <xdr:nvGraphicFramePr>
        <xdr:cNvPr id="2" name="Gráfico 1">
          <a:extLst>
            <a:ext uri="{FF2B5EF4-FFF2-40B4-BE49-F238E27FC236}">
              <a16:creationId xmlns="" xmlns:a16="http://schemas.microsoft.com/office/drawing/2014/main" id="{77416D86-3245-4421-BF3D-D5DC4F00EA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548640</xdr:colOff>
      <xdr:row>7</xdr:row>
      <xdr:rowOff>163830</xdr:rowOff>
    </xdr:from>
    <xdr:to>
      <xdr:col>6</xdr:col>
      <xdr:colOff>365760</xdr:colOff>
      <xdr:row>24</xdr:row>
      <xdr:rowOff>57150</xdr:rowOff>
    </xdr:to>
    <xdr:graphicFrame macro="">
      <xdr:nvGraphicFramePr>
        <xdr:cNvPr id="3" name="Gráfico 2">
          <a:extLst>
            <a:ext uri="{FF2B5EF4-FFF2-40B4-BE49-F238E27FC236}">
              <a16:creationId xmlns="" xmlns:a16="http://schemas.microsoft.com/office/drawing/2014/main" id="{F21733CB-C244-4CFA-B123-910B33CB3B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702733</xdr:colOff>
      <xdr:row>0</xdr:row>
      <xdr:rowOff>42334</xdr:rowOff>
    </xdr:from>
    <xdr:to>
      <xdr:col>1</xdr:col>
      <xdr:colOff>1422399</xdr:colOff>
      <xdr:row>3</xdr:row>
      <xdr:rowOff>185873</xdr:rowOff>
    </xdr:to>
    <xdr:pic>
      <xdr:nvPicPr>
        <xdr:cNvPr id="2" name="Imagen 1">
          <a:extLst>
            <a:ext uri="{FF2B5EF4-FFF2-40B4-BE49-F238E27FC236}">
              <a16:creationId xmlns="" xmlns:a16="http://schemas.microsoft.com/office/drawing/2014/main" id="{0F3EB258-508A-428B-96D7-2F902EB472A7}"/>
            </a:ext>
          </a:extLst>
        </xdr:cNvPr>
        <xdr:cNvPicPr>
          <a:picLocks noChangeAspect="1"/>
        </xdr:cNvPicPr>
      </xdr:nvPicPr>
      <xdr:blipFill>
        <a:blip xmlns:r="http://schemas.openxmlformats.org/officeDocument/2006/relationships" r:embed="rId1"/>
        <a:stretch>
          <a:fillRect/>
        </a:stretch>
      </xdr:blipFill>
      <xdr:spPr>
        <a:xfrm>
          <a:off x="939800" y="42334"/>
          <a:ext cx="719666" cy="7531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472440</xdr:colOff>
      <xdr:row>0</xdr:row>
      <xdr:rowOff>0</xdr:rowOff>
    </xdr:from>
    <xdr:to>
      <xdr:col>1</xdr:col>
      <xdr:colOff>83820</xdr:colOff>
      <xdr:row>2</xdr:row>
      <xdr:rowOff>242245</xdr:rowOff>
    </xdr:to>
    <xdr:pic>
      <xdr:nvPicPr>
        <xdr:cNvPr id="2" name="Imagen 1">
          <a:extLst>
            <a:ext uri="{FF2B5EF4-FFF2-40B4-BE49-F238E27FC236}">
              <a16:creationId xmlns="" xmlns:a16="http://schemas.microsoft.com/office/drawing/2014/main" id="{8C114F91-A608-4F0A-A42B-4BC24820E79E}"/>
            </a:ext>
          </a:extLst>
        </xdr:cNvPr>
        <xdr:cNvPicPr>
          <a:picLocks noChangeAspect="1"/>
        </xdr:cNvPicPr>
      </xdr:nvPicPr>
      <xdr:blipFill>
        <a:blip xmlns:r="http://schemas.openxmlformats.org/officeDocument/2006/relationships" r:embed="rId1"/>
        <a:stretch>
          <a:fillRect/>
        </a:stretch>
      </xdr:blipFill>
      <xdr:spPr>
        <a:xfrm>
          <a:off x="472440" y="0"/>
          <a:ext cx="784860" cy="8213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ngridluciamunozperinan\Google%20Drive\DOMUZ\Consultor&#237;a\En%20Ejecuci&#243;n\2016\Goodyear%20Colombia\formatosmatriz%20(2)\Formato%20Matriz%20de%20Riesgos%20PASSWORD%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admin\Downloads\Matriz%20riesg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OscarE/Desktop/Matriz%20de%20R_Colegio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Variables"/>
      <sheetName val="Tablas"/>
      <sheetName val="Valoración"/>
      <sheetName val="Burbujas"/>
      <sheetName val="DatosBurbujas"/>
      <sheetName val="PTR"/>
    </sheetNames>
    <sheetDataSet>
      <sheetData sheetId="0"/>
      <sheetData sheetId="1"/>
      <sheetData sheetId="2">
        <row r="10">
          <cell r="C10" t="str">
            <v>MUY BAJA</v>
          </cell>
        </row>
        <row r="11">
          <cell r="C11" t="str">
            <v>BAJA</v>
          </cell>
        </row>
        <row r="12">
          <cell r="C12" t="str">
            <v>MEDIA</v>
          </cell>
        </row>
      </sheetData>
      <sheetData sheetId="3"/>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Criticidad"/>
      <sheetName val="02-Vulnerabilidad y Amenaza "/>
      <sheetName val="03-Mapa de riesgo"/>
      <sheetName val="Instructivo"/>
      <sheetName val="Tablas"/>
    </sheetNames>
    <sheetDataSet>
      <sheetData sheetId="0"/>
      <sheetData sheetId="1">
        <row r="1048371">
          <cell r="B1048371" t="str">
            <v>Personal</v>
          </cell>
          <cell r="K1048371" t="str">
            <v>Personal_</v>
          </cell>
        </row>
        <row r="1048372">
          <cell r="B1048372" t="str">
            <v>Hardware</v>
          </cell>
          <cell r="K1048372" t="str">
            <v>Hardware_</v>
          </cell>
        </row>
        <row r="1048373">
          <cell r="B1048373" t="str">
            <v>Software</v>
          </cell>
          <cell r="K1048373" t="str">
            <v xml:space="preserve">Software_ </v>
          </cell>
        </row>
        <row r="1048374">
          <cell r="B1048374" t="str">
            <v>Red</v>
          </cell>
          <cell r="K1048374" t="str">
            <v>Red_</v>
          </cell>
        </row>
        <row r="1048375">
          <cell r="B1048375" t="str">
            <v>Organización</v>
          </cell>
          <cell r="K1048375" t="str">
            <v>Organización_</v>
          </cell>
        </row>
        <row r="1048376">
          <cell r="B1048376" t="str">
            <v>Lugar</v>
          </cell>
          <cell r="K1048376" t="str">
            <v>Lugar_</v>
          </cell>
        </row>
        <row r="1048377">
          <cell r="B1048377" t="str">
            <v>No_Aplica</v>
          </cell>
          <cell r="K1048377" t="str">
            <v>Daño_físico</v>
          </cell>
        </row>
        <row r="1048378">
          <cell r="K1048378" t="str">
            <v>Eventos_naturales</v>
          </cell>
        </row>
        <row r="1048379">
          <cell r="K1048379" t="str">
            <v>Pérdida_de_los_servicios_esenciales</v>
          </cell>
        </row>
        <row r="1048380">
          <cell r="K1048380" t="str">
            <v>Perturbación_debida_a_la_radiación</v>
          </cell>
        </row>
        <row r="1048381">
          <cell r="K1048381" t="str">
            <v>Compromiso_de_la_información</v>
          </cell>
        </row>
        <row r="1048382">
          <cell r="K1048382" t="str">
            <v>Fallas_técnicas</v>
          </cell>
        </row>
        <row r="1048383">
          <cell r="K1048383" t="str">
            <v>Compromiso_de_las_funciones</v>
          </cell>
        </row>
        <row r="1048384">
          <cell r="K1048384" t="str">
            <v>Pirata_informático_intruso_ilegal</v>
          </cell>
        </row>
        <row r="1048385">
          <cell r="K1048385" t="str">
            <v>Intrusos_empleados_con_entrenamiento_deficiente_descontento_malintencionado_negligente_deshonesto_o_despedido</v>
          </cell>
        </row>
        <row r="1048386">
          <cell r="K1048386" t="str">
            <v>Terrorismo</v>
          </cell>
        </row>
        <row r="1048387">
          <cell r="K1048387" t="str">
            <v>No_Aplica</v>
          </cell>
        </row>
      </sheetData>
      <sheetData sheetId="2"/>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BD_Vul_Ame"/>
      <sheetName val="Valoración"/>
      <sheetName val="PTR"/>
      <sheetName val="SO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0"/>
  <sheetViews>
    <sheetView showGridLines="0" topLeftCell="A13" zoomScale="70" zoomScaleNormal="70" zoomScalePageLayoutView="70" workbookViewId="0">
      <selection activeCell="D38" sqref="D38:F42"/>
    </sheetView>
  </sheetViews>
  <sheetFormatPr baseColWidth="10" defaultColWidth="11.42578125" defaultRowHeight="12.75"/>
  <cols>
    <col min="1" max="1" width="15.28515625" style="4" customWidth="1"/>
    <col min="2" max="2" width="17.7109375" style="3" customWidth="1"/>
    <col min="3" max="3" width="17.28515625" style="3" customWidth="1"/>
    <col min="4" max="4" width="34.28515625" style="4" customWidth="1"/>
    <col min="5" max="5" width="39.42578125" style="4" customWidth="1"/>
    <col min="6" max="6" width="36.28515625" style="4" customWidth="1"/>
    <col min="7" max="7" width="34.42578125" style="4" customWidth="1"/>
    <col min="8" max="8" width="20.7109375" style="4" bestFit="1" customWidth="1"/>
    <col min="9" max="9" width="28.7109375" style="4" bestFit="1" customWidth="1"/>
    <col min="10" max="10" width="25" style="4" customWidth="1"/>
    <col min="11" max="16384" width="11.42578125" style="4"/>
  </cols>
  <sheetData>
    <row r="1" spans="1:10" customFormat="1" ht="31.15" customHeight="1">
      <c r="A1" s="177" t="s">
        <v>32</v>
      </c>
      <c r="B1" s="177"/>
      <c r="C1" s="177"/>
      <c r="D1" s="177"/>
      <c r="E1" s="177"/>
      <c r="F1" s="177"/>
      <c r="G1" s="177"/>
      <c r="H1" s="177"/>
      <c r="I1" s="177"/>
      <c r="J1" s="177"/>
    </row>
    <row r="2" spans="1:10" ht="27" customHeight="1"/>
    <row r="3" spans="1:10" ht="13.5" thickBot="1"/>
    <row r="4" spans="1:10" ht="32.25" thickBot="1">
      <c r="A4" s="13" t="s">
        <v>80</v>
      </c>
      <c r="C4" s="7"/>
      <c r="I4" s="140" t="s">
        <v>49</v>
      </c>
      <c r="J4" s="141" t="s">
        <v>50</v>
      </c>
    </row>
    <row r="5" spans="1:10">
      <c r="J5" s="3"/>
    </row>
    <row r="6" spans="1:10" ht="15.75">
      <c r="B6" s="139" t="s">
        <v>56</v>
      </c>
      <c r="C6" s="139" t="s">
        <v>17</v>
      </c>
      <c r="D6" s="139" t="s">
        <v>2</v>
      </c>
      <c r="E6" s="139" t="s">
        <v>5</v>
      </c>
      <c r="F6" s="139" t="s">
        <v>6</v>
      </c>
      <c r="G6" s="139" t="s">
        <v>7</v>
      </c>
      <c r="I6" s="6" t="s">
        <v>854</v>
      </c>
      <c r="J6" s="3"/>
    </row>
    <row r="7" spans="1:10" ht="80.650000000000006" customHeight="1">
      <c r="B7" s="33">
        <v>1</v>
      </c>
      <c r="C7" s="34" t="s">
        <v>29</v>
      </c>
      <c r="D7" s="35">
        <v>1</v>
      </c>
      <c r="E7" s="5" t="s">
        <v>108</v>
      </c>
      <c r="F7" s="5" t="s">
        <v>109</v>
      </c>
      <c r="G7" s="5" t="s">
        <v>57</v>
      </c>
      <c r="I7" s="6" t="s">
        <v>1</v>
      </c>
      <c r="J7" s="6"/>
    </row>
    <row r="8" spans="1:10" ht="78.400000000000006" customHeight="1">
      <c r="B8" s="33">
        <v>2</v>
      </c>
      <c r="C8" s="20" t="s">
        <v>10</v>
      </c>
      <c r="D8" s="20">
        <v>2</v>
      </c>
      <c r="E8" s="5" t="s">
        <v>58</v>
      </c>
      <c r="F8" s="5" t="s">
        <v>62</v>
      </c>
      <c r="G8" s="5" t="s">
        <v>68</v>
      </c>
      <c r="I8" s="6" t="s">
        <v>42</v>
      </c>
      <c r="J8" s="6"/>
    </row>
    <row r="9" spans="1:10" ht="70.150000000000006" customHeight="1">
      <c r="B9" s="33">
        <v>3</v>
      </c>
      <c r="C9" s="18" t="s">
        <v>3</v>
      </c>
      <c r="D9" s="19">
        <v>3</v>
      </c>
      <c r="E9" s="5" t="s">
        <v>59</v>
      </c>
      <c r="F9" s="5" t="s">
        <v>63</v>
      </c>
      <c r="G9" s="5" t="s">
        <v>69</v>
      </c>
      <c r="I9" s="6" t="s">
        <v>0</v>
      </c>
      <c r="J9" s="6"/>
    </row>
    <row r="10" spans="1:10" ht="87" customHeight="1">
      <c r="B10" s="33">
        <v>4</v>
      </c>
      <c r="C10" s="16" t="s">
        <v>9</v>
      </c>
      <c r="D10" s="17">
        <v>4</v>
      </c>
      <c r="E10" s="5" t="s">
        <v>60</v>
      </c>
      <c r="F10" s="5" t="s">
        <v>64</v>
      </c>
      <c r="G10" s="5" t="s">
        <v>66</v>
      </c>
      <c r="I10" s="6" t="s">
        <v>43</v>
      </c>
      <c r="J10" s="5"/>
    </row>
    <row r="11" spans="1:10" ht="67.150000000000006" customHeight="1">
      <c r="B11" s="33">
        <v>5</v>
      </c>
      <c r="C11" s="14" t="s">
        <v>30</v>
      </c>
      <c r="D11" s="15">
        <v>5</v>
      </c>
      <c r="E11" s="5" t="s">
        <v>61</v>
      </c>
      <c r="F11" s="5" t="s">
        <v>65</v>
      </c>
      <c r="G11" s="5" t="s">
        <v>67</v>
      </c>
      <c r="I11" s="6" t="s">
        <v>771</v>
      </c>
      <c r="J11" s="5"/>
    </row>
    <row r="12" spans="1:10" ht="37.15" customHeight="1">
      <c r="I12" s="127" t="s">
        <v>128</v>
      </c>
      <c r="J12" s="5"/>
    </row>
    <row r="13" spans="1:10" ht="13.5" thickBot="1"/>
    <row r="14" spans="1:10" ht="16.5" thickBot="1">
      <c r="A14" s="13" t="s">
        <v>26</v>
      </c>
      <c r="C14" s="7"/>
      <c r="D14" s="1"/>
      <c r="I14" s="142" t="s">
        <v>52</v>
      </c>
      <c r="J14" s="142" t="s">
        <v>131</v>
      </c>
    </row>
    <row r="15" spans="1:10">
      <c r="B15" s="2"/>
      <c r="C15" s="2"/>
      <c r="D15" s="1"/>
      <c r="I15" s="9"/>
    </row>
    <row r="16" spans="1:10" ht="25.5">
      <c r="B16" s="179" t="s">
        <v>17</v>
      </c>
      <c r="C16" s="179" t="s">
        <v>2</v>
      </c>
      <c r="D16" s="139" t="s">
        <v>75</v>
      </c>
      <c r="E16" s="139" t="s">
        <v>76</v>
      </c>
      <c r="F16" s="139" t="s">
        <v>77</v>
      </c>
      <c r="G16" s="139" t="s">
        <v>78</v>
      </c>
      <c r="I16" s="6" t="s">
        <v>31</v>
      </c>
      <c r="J16" s="59" t="s">
        <v>762</v>
      </c>
    </row>
    <row r="17" spans="1:13" s="12" customFormat="1" ht="65.650000000000006" customHeight="1">
      <c r="B17" s="180"/>
      <c r="C17" s="180"/>
      <c r="D17" s="143" t="s">
        <v>826</v>
      </c>
      <c r="E17" s="143" t="s">
        <v>827</v>
      </c>
      <c r="F17" s="143" t="s">
        <v>828</v>
      </c>
      <c r="G17" s="143" t="s">
        <v>70</v>
      </c>
      <c r="H17" s="4"/>
      <c r="I17" s="29" t="s">
        <v>45</v>
      </c>
      <c r="J17" s="59" t="s">
        <v>759</v>
      </c>
    </row>
    <row r="18" spans="1:13" ht="63.75">
      <c r="B18" s="33" t="s">
        <v>22</v>
      </c>
      <c r="C18" s="35">
        <v>1</v>
      </c>
      <c r="D18" s="58" t="s">
        <v>123</v>
      </c>
      <c r="E18" s="58" t="s">
        <v>834</v>
      </c>
      <c r="F18" s="138" t="s">
        <v>116</v>
      </c>
      <c r="G18" s="138" t="s">
        <v>117</v>
      </c>
      <c r="I18" s="31" t="s">
        <v>33</v>
      </c>
      <c r="J18" s="127" t="s">
        <v>911</v>
      </c>
    </row>
    <row r="19" spans="1:13" ht="38.25">
      <c r="B19" s="33" t="s">
        <v>21</v>
      </c>
      <c r="C19" s="20">
        <v>2</v>
      </c>
      <c r="D19" s="58" t="s">
        <v>110</v>
      </c>
      <c r="E19" s="58" t="s">
        <v>118</v>
      </c>
      <c r="F19" s="58" t="s">
        <v>833</v>
      </c>
      <c r="G19" s="138" t="s">
        <v>119</v>
      </c>
      <c r="I19" s="31" t="s">
        <v>34</v>
      </c>
      <c r="J19" s="127" t="s">
        <v>878</v>
      </c>
    </row>
    <row r="20" spans="1:13" ht="38.25">
      <c r="B20" s="33" t="s">
        <v>20</v>
      </c>
      <c r="C20" s="18">
        <v>3</v>
      </c>
      <c r="D20" s="58" t="s">
        <v>111</v>
      </c>
      <c r="E20" s="58" t="s">
        <v>122</v>
      </c>
      <c r="F20" s="58" t="s">
        <v>832</v>
      </c>
      <c r="G20" s="138" t="s">
        <v>120</v>
      </c>
      <c r="I20" s="8"/>
      <c r="J20" s="127" t="s">
        <v>912</v>
      </c>
    </row>
    <row r="21" spans="1:13" ht="63.75">
      <c r="B21" s="33" t="s">
        <v>19</v>
      </c>
      <c r="C21" s="16">
        <v>4</v>
      </c>
      <c r="D21" s="58" t="s">
        <v>112</v>
      </c>
      <c r="E21" s="58" t="s">
        <v>830</v>
      </c>
      <c r="F21" s="58" t="s">
        <v>831</v>
      </c>
      <c r="G21" s="138" t="s">
        <v>121</v>
      </c>
      <c r="I21" s="8"/>
      <c r="J21" s="127" t="s">
        <v>913</v>
      </c>
    </row>
    <row r="22" spans="1:13" ht="51">
      <c r="B22" s="33" t="s">
        <v>18</v>
      </c>
      <c r="C22" s="14">
        <v>5</v>
      </c>
      <c r="D22" s="58" t="s">
        <v>113</v>
      </c>
      <c r="E22" s="58" t="s">
        <v>114</v>
      </c>
      <c r="F22" s="58" t="s">
        <v>115</v>
      </c>
      <c r="G22" s="138" t="s">
        <v>829</v>
      </c>
      <c r="I22" s="8"/>
      <c r="J22" s="127" t="s">
        <v>751</v>
      </c>
    </row>
    <row r="23" spans="1:13">
      <c r="B23" s="9"/>
      <c r="C23" s="11"/>
      <c r="D23" s="9"/>
      <c r="E23" s="10"/>
      <c r="F23" s="10"/>
      <c r="I23" s="8"/>
    </row>
    <row r="24" spans="1:13" ht="17.25" customHeight="1"/>
    <row r="25" spans="1:13" ht="21" customHeight="1"/>
    <row r="26" spans="1:13" ht="21" customHeight="1" thickBot="1"/>
    <row r="27" spans="1:13" ht="32.65" customHeight="1" thickBot="1">
      <c r="A27" s="181" t="s">
        <v>74</v>
      </c>
      <c r="B27" s="181"/>
      <c r="H27" s="140" t="s">
        <v>39</v>
      </c>
      <c r="I27" s="144" t="s">
        <v>47</v>
      </c>
      <c r="J27" s="144" t="s">
        <v>105</v>
      </c>
    </row>
    <row r="28" spans="1:13" ht="39" customHeight="1" thickBot="1">
      <c r="B28" s="1"/>
      <c r="H28" s="9"/>
      <c r="I28" s="3"/>
    </row>
    <row r="29" spans="1:13" ht="27.4" customHeight="1" thickBot="1">
      <c r="C29" s="182" t="s">
        <v>73</v>
      </c>
      <c r="D29" s="183"/>
      <c r="E29" s="142" t="s">
        <v>72</v>
      </c>
      <c r="H29" s="30" t="s">
        <v>53</v>
      </c>
      <c r="I29" s="30" t="s">
        <v>23</v>
      </c>
      <c r="J29" s="45" t="s">
        <v>106</v>
      </c>
    </row>
    <row r="30" spans="1:13" ht="33" customHeight="1">
      <c r="C30" s="40">
        <v>1</v>
      </c>
      <c r="D30" s="36" t="s">
        <v>16</v>
      </c>
      <c r="E30" s="38" t="s">
        <v>835</v>
      </c>
      <c r="H30" s="6" t="s">
        <v>54</v>
      </c>
      <c r="I30" s="6" t="s">
        <v>24</v>
      </c>
      <c r="J30" s="45" t="s">
        <v>107</v>
      </c>
    </row>
    <row r="31" spans="1:13" ht="36" customHeight="1">
      <c r="C31" s="41">
        <v>2</v>
      </c>
      <c r="D31" s="37" t="s">
        <v>15</v>
      </c>
      <c r="E31" s="5" t="s">
        <v>836</v>
      </c>
      <c r="H31" s="6" t="s">
        <v>46</v>
      </c>
      <c r="I31" s="6" t="s">
        <v>25</v>
      </c>
    </row>
    <row r="32" spans="1:13" ht="37.15" customHeight="1">
      <c r="C32" s="41">
        <v>3</v>
      </c>
      <c r="D32" s="24" t="s">
        <v>14</v>
      </c>
      <c r="E32" s="5" t="s">
        <v>837</v>
      </c>
      <c r="H32" s="6" t="s">
        <v>34</v>
      </c>
      <c r="I32" s="3"/>
      <c r="M32"/>
    </row>
    <row r="33" spans="1:30" ht="44.65" customHeight="1">
      <c r="C33" s="41">
        <v>4</v>
      </c>
      <c r="D33" s="25" t="s">
        <v>13</v>
      </c>
      <c r="E33" s="5" t="s">
        <v>838</v>
      </c>
      <c r="H33" s="6" t="s">
        <v>55</v>
      </c>
      <c r="I33" s="3"/>
      <c r="M33"/>
    </row>
    <row r="34" spans="1:30" ht="41.65" customHeight="1">
      <c r="C34" s="41">
        <v>5</v>
      </c>
      <c r="D34" s="26" t="s">
        <v>12</v>
      </c>
      <c r="E34" s="5" t="s">
        <v>839</v>
      </c>
      <c r="H34" s="6" t="s">
        <v>31</v>
      </c>
      <c r="M34"/>
    </row>
    <row r="35" spans="1:30">
      <c r="B35" s="4"/>
      <c r="C35" s="4"/>
    </row>
    <row r="36" spans="1:30" ht="13.5" thickBot="1"/>
    <row r="37" spans="1:30" ht="43.9" customHeight="1" thickBot="1">
      <c r="A37" s="178" t="s">
        <v>79</v>
      </c>
      <c r="B37" s="178"/>
      <c r="C37" s="178"/>
      <c r="D37" s="52"/>
      <c r="F37" s="145"/>
      <c r="H37" s="142" t="s">
        <v>51</v>
      </c>
    </row>
    <row r="38" spans="1:30" ht="33" customHeight="1" thickBot="1">
      <c r="A38" s="9"/>
      <c r="B38" s="145" t="s">
        <v>27</v>
      </c>
      <c r="C38" s="145" t="s">
        <v>28</v>
      </c>
      <c r="D38" s="145" t="s">
        <v>71</v>
      </c>
      <c r="E38" s="145" t="s">
        <v>35</v>
      </c>
      <c r="F38" s="145" t="s">
        <v>72</v>
      </c>
      <c r="G38"/>
      <c r="H38" s="32" t="s">
        <v>36</v>
      </c>
    </row>
    <row r="39" spans="1:30" ht="51">
      <c r="B39" s="39">
        <v>3</v>
      </c>
      <c r="C39" s="146">
        <v>96.1</v>
      </c>
      <c r="D39" s="137" t="s">
        <v>820</v>
      </c>
      <c r="E39" s="136" t="s">
        <v>36</v>
      </c>
      <c r="F39" s="58" t="s">
        <v>81</v>
      </c>
      <c r="H39" s="29" t="s">
        <v>41</v>
      </c>
    </row>
    <row r="40" spans="1:30" ht="76.5">
      <c r="B40" s="135">
        <v>97</v>
      </c>
      <c r="C40" s="146">
        <v>167.1</v>
      </c>
      <c r="D40" s="18" t="s">
        <v>20</v>
      </c>
      <c r="E40" s="27" t="s">
        <v>36</v>
      </c>
      <c r="F40" s="58" t="s">
        <v>825</v>
      </c>
      <c r="H40" s="22" t="s">
        <v>37</v>
      </c>
    </row>
    <row r="41" spans="1:30" ht="69" customHeight="1">
      <c r="B41" s="135">
        <v>168</v>
      </c>
      <c r="C41" s="146">
        <v>279.10000000000002</v>
      </c>
      <c r="D41" s="16" t="s">
        <v>821</v>
      </c>
      <c r="E41" s="16" t="s">
        <v>44</v>
      </c>
      <c r="F41" s="58" t="s">
        <v>823</v>
      </c>
      <c r="G41" s="21"/>
      <c r="H41" s="22" t="s">
        <v>40</v>
      </c>
    </row>
    <row r="42" spans="1:30" ht="64.900000000000006" customHeight="1">
      <c r="B42" s="135">
        <v>280</v>
      </c>
      <c r="C42" s="146">
        <v>375.1</v>
      </c>
      <c r="D42" s="14" t="s">
        <v>822</v>
      </c>
      <c r="E42" s="28" t="s">
        <v>44</v>
      </c>
      <c r="F42" s="58" t="s">
        <v>824</v>
      </c>
      <c r="G42" s="21"/>
    </row>
    <row r="45" spans="1:30">
      <c r="A45" s="1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row>
    <row r="313" spans="9:9">
      <c r="I313" s="133" t="s">
        <v>757</v>
      </c>
    </row>
    <row r="430" spans="5:5">
      <c r="E430" s="133" t="s">
        <v>755</v>
      </c>
    </row>
  </sheetData>
  <sortState ref="B46:B131">
    <sortCondition ref="B46:B131"/>
  </sortState>
  <mergeCells count="6">
    <mergeCell ref="A1:J1"/>
    <mergeCell ref="A37:C37"/>
    <mergeCell ref="B16:B17"/>
    <mergeCell ref="C16:C17"/>
    <mergeCell ref="A27:B27"/>
    <mergeCell ref="C29:D29"/>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3"/>
  <sheetViews>
    <sheetView workbookViewId="0">
      <selection activeCell="F9" sqref="F9"/>
    </sheetView>
  </sheetViews>
  <sheetFormatPr baseColWidth="10" defaultRowHeight="12.75"/>
  <cols>
    <col min="1" max="1" width="15.28515625" customWidth="1"/>
    <col min="2" max="2" width="36.7109375" customWidth="1"/>
    <col min="3" max="3" width="42.140625" customWidth="1"/>
    <col min="4" max="4" width="32.7109375" customWidth="1"/>
  </cols>
  <sheetData>
    <row r="1" spans="1:4" s="42" customFormat="1">
      <c r="A1" s="259" t="s">
        <v>752</v>
      </c>
      <c r="B1" s="259"/>
      <c r="C1" s="259"/>
      <c r="D1" s="259"/>
    </row>
    <row r="2" spans="1:4" s="42" customFormat="1">
      <c r="A2" s="259"/>
      <c r="B2" s="259"/>
      <c r="C2" s="259"/>
      <c r="D2" s="259"/>
    </row>
    <row r="3" spans="1:4" ht="13.5" thickBot="1">
      <c r="A3" s="260"/>
      <c r="B3" s="260"/>
      <c r="C3" s="260"/>
      <c r="D3" s="260"/>
    </row>
    <row r="4" spans="1:4" ht="18" thickBot="1">
      <c r="A4" s="261" t="s">
        <v>132</v>
      </c>
      <c r="B4" s="262" t="s">
        <v>133</v>
      </c>
      <c r="C4" s="263" t="s">
        <v>134</v>
      </c>
      <c r="D4" s="264" t="s">
        <v>135</v>
      </c>
    </row>
    <row r="5" spans="1:4" ht="30.75" thickBot="1">
      <c r="A5" s="265" t="s">
        <v>136</v>
      </c>
      <c r="B5" s="266" t="s">
        <v>137</v>
      </c>
      <c r="C5" s="267" t="s">
        <v>138</v>
      </c>
      <c r="D5" s="268" t="s">
        <v>139</v>
      </c>
    </row>
    <row r="6" spans="1:4" ht="15.75" thickBot="1">
      <c r="A6" s="269"/>
      <c r="B6" s="266" t="s">
        <v>140</v>
      </c>
      <c r="C6" s="267" t="s">
        <v>141</v>
      </c>
      <c r="D6" s="268" t="s">
        <v>142</v>
      </c>
    </row>
    <row r="7" spans="1:4" ht="30.75" thickBot="1">
      <c r="A7" s="269"/>
      <c r="B7" s="266" t="s">
        <v>143</v>
      </c>
      <c r="C7" s="267" t="s">
        <v>144</v>
      </c>
      <c r="D7" s="268" t="s">
        <v>145</v>
      </c>
    </row>
    <row r="8" spans="1:4" ht="30.75" thickBot="1">
      <c r="A8" s="269"/>
      <c r="B8" s="266" t="s">
        <v>146</v>
      </c>
      <c r="C8" s="267" t="s">
        <v>147</v>
      </c>
      <c r="D8" s="268" t="s">
        <v>142</v>
      </c>
    </row>
    <row r="9" spans="1:4" ht="15.75" thickBot="1">
      <c r="A9" s="269"/>
      <c r="B9" s="266" t="s">
        <v>148</v>
      </c>
      <c r="C9" s="267" t="s">
        <v>149</v>
      </c>
      <c r="D9" s="268" t="s">
        <v>139</v>
      </c>
    </row>
    <row r="10" spans="1:4" ht="45.75" thickBot="1">
      <c r="A10" s="269"/>
      <c r="B10" s="266" t="s">
        <v>150</v>
      </c>
      <c r="C10" s="267" t="s">
        <v>151</v>
      </c>
      <c r="D10" s="268" t="s">
        <v>139</v>
      </c>
    </row>
    <row r="11" spans="1:4" ht="15">
      <c r="A11" s="269"/>
      <c r="B11" s="270" t="s">
        <v>152</v>
      </c>
      <c r="C11" s="271" t="s">
        <v>153</v>
      </c>
      <c r="D11" s="272" t="s">
        <v>142</v>
      </c>
    </row>
    <row r="12" spans="1:4" ht="15">
      <c r="A12" s="269"/>
      <c r="B12" s="273"/>
      <c r="C12" s="274" t="s">
        <v>154</v>
      </c>
      <c r="D12" s="275" t="s">
        <v>142</v>
      </c>
    </row>
    <row r="13" spans="1:4" ht="15.75" thickBot="1">
      <c r="A13" s="276"/>
      <c r="B13" s="277"/>
      <c r="C13" s="278" t="s">
        <v>155</v>
      </c>
      <c r="D13" s="279" t="s">
        <v>142</v>
      </c>
    </row>
    <row r="14" spans="1:4" ht="15">
      <c r="A14" s="280" t="s">
        <v>156</v>
      </c>
      <c r="B14" s="270" t="s">
        <v>157</v>
      </c>
      <c r="C14" s="271" t="s">
        <v>158</v>
      </c>
      <c r="D14" s="272" t="s">
        <v>142</v>
      </c>
    </row>
    <row r="15" spans="1:4" ht="15">
      <c r="A15" s="281"/>
      <c r="B15" s="273"/>
      <c r="C15" s="282" t="s">
        <v>159</v>
      </c>
      <c r="D15" s="275" t="s">
        <v>142</v>
      </c>
    </row>
    <row r="16" spans="1:4" ht="30">
      <c r="A16" s="281"/>
      <c r="B16" s="273"/>
      <c r="C16" s="282" t="s">
        <v>160</v>
      </c>
      <c r="D16" s="275" t="s">
        <v>142</v>
      </c>
    </row>
    <row r="17" spans="1:4" ht="30">
      <c r="A17" s="281"/>
      <c r="B17" s="273"/>
      <c r="C17" s="282" t="s">
        <v>161</v>
      </c>
      <c r="D17" s="275" t="s">
        <v>142</v>
      </c>
    </row>
    <row r="18" spans="1:4" ht="15">
      <c r="A18" s="281"/>
      <c r="B18" s="273"/>
      <c r="C18" s="282" t="s">
        <v>162</v>
      </c>
      <c r="D18" s="275" t="s">
        <v>142</v>
      </c>
    </row>
    <row r="19" spans="1:4" ht="15">
      <c r="A19" s="281"/>
      <c r="B19" s="273"/>
      <c r="C19" s="283" t="s">
        <v>163</v>
      </c>
      <c r="D19" s="275" t="s">
        <v>142</v>
      </c>
    </row>
    <row r="20" spans="1:4" ht="15.75" thickBot="1">
      <c r="A20" s="281"/>
      <c r="B20" s="277"/>
      <c r="C20" s="284" t="s">
        <v>164</v>
      </c>
      <c r="D20" s="279" t="s">
        <v>142</v>
      </c>
    </row>
    <row r="21" spans="1:4" ht="15">
      <c r="A21" s="281"/>
      <c r="B21" s="270" t="s">
        <v>165</v>
      </c>
      <c r="C21" s="271" t="s">
        <v>166</v>
      </c>
      <c r="D21" s="272" t="s">
        <v>167</v>
      </c>
    </row>
    <row r="22" spans="1:4" ht="30.75" thickBot="1">
      <c r="A22" s="281"/>
      <c r="B22" s="277"/>
      <c r="C22" s="285" t="s">
        <v>168</v>
      </c>
      <c r="D22" s="286" t="s">
        <v>167</v>
      </c>
    </row>
    <row r="23" spans="1:4" ht="15">
      <c r="A23" s="281"/>
      <c r="B23" s="270" t="s">
        <v>146</v>
      </c>
      <c r="C23" s="287" t="s">
        <v>169</v>
      </c>
      <c r="D23" s="272" t="s">
        <v>142</v>
      </c>
    </row>
    <row r="24" spans="1:4" ht="15">
      <c r="A24" s="281"/>
      <c r="B24" s="273"/>
      <c r="C24" s="283" t="s">
        <v>170</v>
      </c>
      <c r="D24" s="275" t="s">
        <v>142</v>
      </c>
    </row>
    <row r="25" spans="1:4" ht="30">
      <c r="A25" s="281"/>
      <c r="B25" s="273"/>
      <c r="C25" s="283" t="s">
        <v>171</v>
      </c>
      <c r="D25" s="275" t="s">
        <v>172</v>
      </c>
    </row>
    <row r="26" spans="1:4" ht="15.75" thickBot="1">
      <c r="A26" s="281"/>
      <c r="B26" s="277"/>
      <c r="C26" s="288" t="s">
        <v>173</v>
      </c>
      <c r="D26" s="279" t="s">
        <v>174</v>
      </c>
    </row>
    <row r="27" spans="1:4" ht="30">
      <c r="A27" s="281"/>
      <c r="B27" s="270" t="s">
        <v>175</v>
      </c>
      <c r="C27" s="271" t="s">
        <v>176</v>
      </c>
      <c r="D27" s="272" t="s">
        <v>142</v>
      </c>
    </row>
    <row r="28" spans="1:4" ht="15">
      <c r="A28" s="281"/>
      <c r="B28" s="273"/>
      <c r="C28" s="274" t="s">
        <v>177</v>
      </c>
      <c r="D28" s="275" t="s">
        <v>142</v>
      </c>
    </row>
    <row r="29" spans="1:4" ht="15.75" thickBot="1">
      <c r="A29" s="281"/>
      <c r="B29" s="277"/>
      <c r="C29" s="278" t="s">
        <v>178</v>
      </c>
      <c r="D29" s="279" t="s">
        <v>142</v>
      </c>
    </row>
    <row r="30" spans="1:4" ht="30.75" thickBot="1">
      <c r="A30" s="281"/>
      <c r="B30" s="289" t="s">
        <v>179</v>
      </c>
      <c r="C30" s="290" t="s">
        <v>180</v>
      </c>
      <c r="D30" s="291" t="s">
        <v>172</v>
      </c>
    </row>
    <row r="31" spans="1:4" ht="15">
      <c r="A31" s="281"/>
      <c r="B31" s="270" t="s">
        <v>181</v>
      </c>
      <c r="C31" s="287" t="s">
        <v>182</v>
      </c>
      <c r="D31" s="272" t="s">
        <v>174</v>
      </c>
    </row>
    <row r="32" spans="1:4" ht="30">
      <c r="A32" s="281"/>
      <c r="B32" s="273"/>
      <c r="C32" s="283" t="s">
        <v>183</v>
      </c>
      <c r="D32" s="275" t="s">
        <v>172</v>
      </c>
    </row>
    <row r="33" spans="1:4" ht="15.75" thickBot="1">
      <c r="A33" s="281"/>
      <c r="B33" s="277"/>
      <c r="C33" s="292" t="s">
        <v>184</v>
      </c>
      <c r="D33" s="286" t="s">
        <v>174</v>
      </c>
    </row>
    <row r="34" spans="1:4" ht="15">
      <c r="A34" s="281"/>
      <c r="B34" s="293" t="s">
        <v>185</v>
      </c>
      <c r="C34" s="287" t="s">
        <v>186</v>
      </c>
      <c r="D34" s="272" t="s">
        <v>142</v>
      </c>
    </row>
    <row r="35" spans="1:4" ht="15.75" thickBot="1">
      <c r="A35" s="281"/>
      <c r="B35" s="294"/>
      <c r="C35" s="288" t="s">
        <v>187</v>
      </c>
      <c r="D35" s="279" t="s">
        <v>174</v>
      </c>
    </row>
    <row r="36" spans="1:4" ht="15.75" thickBot="1">
      <c r="A36" s="281"/>
      <c r="B36" s="266" t="s">
        <v>152</v>
      </c>
      <c r="C36" s="267" t="s">
        <v>188</v>
      </c>
      <c r="D36" s="268" t="s">
        <v>142</v>
      </c>
    </row>
    <row r="37" spans="1:4" ht="15.75" thickBot="1">
      <c r="A37" s="295"/>
      <c r="B37" s="266" t="s">
        <v>189</v>
      </c>
      <c r="C37" s="267" t="s">
        <v>190</v>
      </c>
      <c r="D37" s="268" t="s">
        <v>142</v>
      </c>
    </row>
    <row r="38" spans="1:4" ht="30.75" thickBot="1">
      <c r="A38" s="296" t="s">
        <v>191</v>
      </c>
      <c r="B38" s="266" t="s">
        <v>192</v>
      </c>
      <c r="C38" s="267" t="s">
        <v>193</v>
      </c>
      <c r="D38" s="268" t="s">
        <v>194</v>
      </c>
    </row>
    <row r="39" spans="1:4" ht="15">
      <c r="A39" s="297"/>
      <c r="B39" s="270" t="s">
        <v>195</v>
      </c>
      <c r="C39" s="271" t="s">
        <v>196</v>
      </c>
      <c r="D39" s="275" t="s">
        <v>142</v>
      </c>
    </row>
    <row r="40" spans="1:4" ht="15">
      <c r="A40" s="297"/>
      <c r="B40" s="273"/>
      <c r="C40" s="274" t="s">
        <v>197</v>
      </c>
      <c r="D40" s="275" t="s">
        <v>142</v>
      </c>
    </row>
    <row r="41" spans="1:4" ht="15.75" thickBot="1">
      <c r="A41" s="297"/>
      <c r="B41" s="277"/>
      <c r="C41" s="278" t="s">
        <v>198</v>
      </c>
      <c r="D41" s="275" t="s">
        <v>142</v>
      </c>
    </row>
    <row r="42" spans="1:4" ht="15">
      <c r="A42" s="297"/>
      <c r="B42" s="270" t="s">
        <v>199</v>
      </c>
      <c r="C42" s="271" t="s">
        <v>200</v>
      </c>
      <c r="D42" s="272" t="s">
        <v>174</v>
      </c>
    </row>
    <row r="43" spans="1:4" ht="15.75" thickBot="1">
      <c r="A43" s="297"/>
      <c r="B43" s="277"/>
      <c r="C43" s="278" t="s">
        <v>201</v>
      </c>
      <c r="D43" s="279" t="s">
        <v>174</v>
      </c>
    </row>
    <row r="44" spans="1:4" ht="30.75" thickBot="1">
      <c r="A44" s="297"/>
      <c r="B44" s="266" t="s">
        <v>175</v>
      </c>
      <c r="C44" s="267" t="s">
        <v>202</v>
      </c>
      <c r="D44" s="268" t="s">
        <v>142</v>
      </c>
    </row>
    <row r="45" spans="1:4" ht="15">
      <c r="A45" s="297"/>
      <c r="B45" s="270" t="s">
        <v>203</v>
      </c>
      <c r="C45" s="271" t="s">
        <v>204</v>
      </c>
      <c r="D45" s="272" t="s">
        <v>142</v>
      </c>
    </row>
    <row r="46" spans="1:4" ht="15.75" thickBot="1">
      <c r="A46" s="297"/>
      <c r="B46" s="277"/>
      <c r="C46" s="290" t="s">
        <v>205</v>
      </c>
      <c r="D46" s="286" t="s">
        <v>142</v>
      </c>
    </row>
    <row r="47" spans="1:4" ht="15">
      <c r="A47" s="297"/>
      <c r="B47" s="293" t="s">
        <v>206</v>
      </c>
      <c r="C47" s="287" t="s">
        <v>207</v>
      </c>
      <c r="D47" s="272" t="s">
        <v>174</v>
      </c>
    </row>
    <row r="48" spans="1:4" ht="15.75" thickBot="1">
      <c r="A48" s="298"/>
      <c r="B48" s="294"/>
      <c r="C48" s="288" t="s">
        <v>208</v>
      </c>
      <c r="D48" s="279" t="s">
        <v>174</v>
      </c>
    </row>
    <row r="49" spans="1:4" ht="15.75" thickBot="1">
      <c r="A49" s="299"/>
      <c r="B49" s="266" t="s">
        <v>189</v>
      </c>
      <c r="C49" s="267" t="s">
        <v>209</v>
      </c>
      <c r="D49" s="268" t="s">
        <v>142</v>
      </c>
    </row>
    <row r="50" spans="1:4" ht="30.75" thickBot="1">
      <c r="A50" s="300" t="s">
        <v>210</v>
      </c>
      <c r="B50" s="266" t="s">
        <v>211</v>
      </c>
      <c r="C50" s="267" t="s">
        <v>212</v>
      </c>
      <c r="D50" s="268" t="s">
        <v>174</v>
      </c>
    </row>
    <row r="51" spans="1:4" ht="15.75" thickBot="1">
      <c r="A51" s="301"/>
      <c r="B51" s="302" t="s">
        <v>140</v>
      </c>
      <c r="C51" s="303" t="s">
        <v>213</v>
      </c>
      <c r="D51" s="304" t="s">
        <v>142</v>
      </c>
    </row>
    <row r="52" spans="1:4" ht="30.75" thickBot="1">
      <c r="A52" s="301"/>
      <c r="B52" s="305" t="s">
        <v>146</v>
      </c>
      <c r="C52" s="303" t="s">
        <v>214</v>
      </c>
      <c r="D52" s="304" t="s">
        <v>142</v>
      </c>
    </row>
    <row r="53" spans="1:4" ht="15.75" thickBot="1">
      <c r="A53" s="301"/>
      <c r="B53" s="306"/>
      <c r="C53" s="303" t="s">
        <v>215</v>
      </c>
      <c r="D53" s="304" t="s">
        <v>194</v>
      </c>
    </row>
    <row r="54" spans="1:4" ht="30.75" thickBot="1">
      <c r="A54" s="301"/>
      <c r="B54" s="307"/>
      <c r="C54" s="303" t="s">
        <v>216</v>
      </c>
      <c r="D54" s="304" t="s">
        <v>142</v>
      </c>
    </row>
    <row r="55" spans="1:4" ht="15.75" thickBot="1">
      <c r="A55" s="301"/>
      <c r="B55" s="308" t="s">
        <v>179</v>
      </c>
      <c r="C55" s="283" t="s">
        <v>217</v>
      </c>
      <c r="D55" s="304" t="s">
        <v>167</v>
      </c>
    </row>
    <row r="56" spans="1:4" ht="30.75" thickBot="1">
      <c r="A56" s="301"/>
      <c r="B56" s="266" t="s">
        <v>152</v>
      </c>
      <c r="C56" s="284" t="s">
        <v>218</v>
      </c>
      <c r="D56" s="272" t="s">
        <v>142</v>
      </c>
    </row>
    <row r="57" spans="1:4" ht="30.75" thickBot="1">
      <c r="A57" s="309"/>
      <c r="B57" s="266" t="s">
        <v>189</v>
      </c>
      <c r="C57" s="267" t="s">
        <v>219</v>
      </c>
      <c r="D57" s="272" t="s">
        <v>142</v>
      </c>
    </row>
    <row r="58" spans="1:4" ht="30.75" thickBot="1">
      <c r="A58" s="310" t="s">
        <v>220</v>
      </c>
      <c r="B58" s="266" t="s">
        <v>221</v>
      </c>
      <c r="C58" s="267" t="s">
        <v>222</v>
      </c>
      <c r="D58" s="268" t="s">
        <v>223</v>
      </c>
    </row>
    <row r="59" spans="1:4" ht="15.75" thickBot="1">
      <c r="A59" s="311"/>
      <c r="B59" s="266" t="s">
        <v>224</v>
      </c>
      <c r="C59" s="267" t="s">
        <v>225</v>
      </c>
      <c r="D59" s="268" t="s">
        <v>226</v>
      </c>
    </row>
    <row r="60" spans="1:4" ht="27.6" customHeight="1" thickBot="1">
      <c r="A60" s="311"/>
      <c r="B60" s="266" t="s">
        <v>227</v>
      </c>
      <c r="C60" s="267" t="s">
        <v>228</v>
      </c>
      <c r="D60" s="268" t="s">
        <v>174</v>
      </c>
    </row>
    <row r="61" spans="1:4" ht="15.75" thickBot="1">
      <c r="A61" s="312"/>
      <c r="B61" s="266" t="s">
        <v>229</v>
      </c>
      <c r="C61" s="267" t="s">
        <v>188</v>
      </c>
      <c r="D61" s="268" t="s">
        <v>226</v>
      </c>
    </row>
    <row r="62" spans="1:4" ht="30">
      <c r="A62" s="313" t="s">
        <v>230</v>
      </c>
      <c r="B62" s="270" t="s">
        <v>231</v>
      </c>
      <c r="C62" s="271" t="s">
        <v>232</v>
      </c>
      <c r="D62" s="272" t="s">
        <v>142</v>
      </c>
    </row>
    <row r="63" spans="1:4" ht="30">
      <c r="A63" s="314"/>
      <c r="B63" s="273"/>
      <c r="C63" s="282" t="s">
        <v>233</v>
      </c>
      <c r="D63" s="275" t="s">
        <v>142</v>
      </c>
    </row>
    <row r="64" spans="1:4" ht="30">
      <c r="A64" s="314"/>
      <c r="B64" s="273"/>
      <c r="C64" s="282" t="s">
        <v>234</v>
      </c>
      <c r="D64" s="275" t="s">
        <v>142</v>
      </c>
    </row>
    <row r="65" spans="1:4" ht="30">
      <c r="A65" s="314"/>
      <c r="B65" s="273"/>
      <c r="C65" s="282" t="s">
        <v>235</v>
      </c>
      <c r="D65" s="275" t="s">
        <v>142</v>
      </c>
    </row>
    <row r="66" spans="1:4" ht="25.15" customHeight="1">
      <c r="A66" s="314"/>
      <c r="B66" s="273"/>
      <c r="C66" s="282" t="s">
        <v>236</v>
      </c>
      <c r="D66" s="275" t="s">
        <v>194</v>
      </c>
    </row>
    <row r="67" spans="1:4" ht="30">
      <c r="A67" s="314"/>
      <c r="B67" s="273"/>
      <c r="C67" s="282" t="s">
        <v>237</v>
      </c>
      <c r="D67" s="275" t="s">
        <v>142</v>
      </c>
    </row>
    <row r="68" spans="1:4" ht="30.75" thickBot="1">
      <c r="A68" s="314"/>
      <c r="B68" s="277"/>
      <c r="C68" s="284" t="s">
        <v>238</v>
      </c>
      <c r="D68" s="279" t="s">
        <v>142</v>
      </c>
    </row>
    <row r="69" spans="1:4" ht="30">
      <c r="A69" s="315"/>
      <c r="B69" s="270" t="s">
        <v>137</v>
      </c>
      <c r="C69" s="271" t="s">
        <v>239</v>
      </c>
      <c r="D69" s="272" t="s">
        <v>240</v>
      </c>
    </row>
    <row r="70" spans="1:4" ht="30">
      <c r="A70" s="315"/>
      <c r="B70" s="273"/>
      <c r="C70" s="282" t="s">
        <v>241</v>
      </c>
      <c r="D70" s="275" t="s">
        <v>194</v>
      </c>
    </row>
    <row r="71" spans="1:4" ht="30.75" thickBot="1">
      <c r="A71" s="315"/>
      <c r="B71" s="277"/>
      <c r="C71" s="284" t="s">
        <v>242</v>
      </c>
      <c r="D71" s="279" t="s">
        <v>167</v>
      </c>
    </row>
    <row r="72" spans="1:4" ht="30">
      <c r="A72" s="315"/>
      <c r="B72" s="270" t="s">
        <v>165</v>
      </c>
      <c r="C72" s="271" t="s">
        <v>243</v>
      </c>
      <c r="D72" s="272" t="s">
        <v>167</v>
      </c>
    </row>
    <row r="73" spans="1:4" ht="30.75" thickBot="1">
      <c r="A73" s="315"/>
      <c r="B73" s="277"/>
      <c r="C73" s="284" t="s">
        <v>244</v>
      </c>
      <c r="D73" s="279" t="s">
        <v>167</v>
      </c>
    </row>
    <row r="74" spans="1:4" ht="45.75" thickBot="1">
      <c r="A74" s="315"/>
      <c r="B74" s="266" t="s">
        <v>245</v>
      </c>
      <c r="C74" s="267" t="s">
        <v>246</v>
      </c>
      <c r="D74" s="268" t="s">
        <v>142</v>
      </c>
    </row>
    <row r="75" spans="1:4" ht="45.75" thickBot="1">
      <c r="A75" s="315"/>
      <c r="B75" s="266" t="s">
        <v>192</v>
      </c>
      <c r="C75" s="267" t="s">
        <v>247</v>
      </c>
      <c r="D75" s="268" t="s">
        <v>194</v>
      </c>
    </row>
    <row r="76" spans="1:4" ht="15.75" thickBot="1">
      <c r="A76" s="315"/>
      <c r="B76" s="302" t="s">
        <v>248</v>
      </c>
      <c r="C76" s="303" t="s">
        <v>249</v>
      </c>
      <c r="D76" s="304" t="s">
        <v>174</v>
      </c>
    </row>
    <row r="77" spans="1:4" ht="30">
      <c r="A77" s="315"/>
      <c r="B77" s="270" t="s">
        <v>146</v>
      </c>
      <c r="C77" s="287" t="s">
        <v>250</v>
      </c>
      <c r="D77" s="272" t="s">
        <v>142</v>
      </c>
    </row>
    <row r="78" spans="1:4" ht="30">
      <c r="A78" s="315"/>
      <c r="B78" s="273"/>
      <c r="C78" s="283" t="s">
        <v>251</v>
      </c>
      <c r="D78" s="275" t="s">
        <v>167</v>
      </c>
    </row>
    <row r="79" spans="1:4" ht="30">
      <c r="A79" s="315"/>
      <c r="B79" s="273"/>
      <c r="C79" s="283" t="s">
        <v>252</v>
      </c>
      <c r="D79" s="275" t="s">
        <v>253</v>
      </c>
    </row>
    <row r="80" spans="1:4" ht="30">
      <c r="A80" s="315"/>
      <c r="B80" s="273"/>
      <c r="C80" s="283" t="s">
        <v>254</v>
      </c>
      <c r="D80" s="275" t="s">
        <v>142</v>
      </c>
    </row>
    <row r="81" spans="1:4" ht="30.75" thickBot="1">
      <c r="A81" s="315"/>
      <c r="B81" s="277"/>
      <c r="C81" s="288" t="s">
        <v>255</v>
      </c>
      <c r="D81" s="279" t="s">
        <v>226</v>
      </c>
    </row>
    <row r="82" spans="1:4" ht="30.75" thickBot="1">
      <c r="A82" s="315"/>
      <c r="B82" s="289" t="s">
        <v>179</v>
      </c>
      <c r="C82" s="290" t="s">
        <v>256</v>
      </c>
      <c r="D82" s="291" t="s">
        <v>194</v>
      </c>
    </row>
    <row r="83" spans="1:4" ht="45">
      <c r="A83" s="315"/>
      <c r="B83" s="270" t="s">
        <v>257</v>
      </c>
      <c r="C83" s="287" t="s">
        <v>258</v>
      </c>
      <c r="D83" s="272" t="s">
        <v>142</v>
      </c>
    </row>
    <row r="84" spans="1:4" ht="30">
      <c r="A84" s="315"/>
      <c r="B84" s="273"/>
      <c r="C84" s="283" t="s">
        <v>259</v>
      </c>
      <c r="D84" s="275" t="s">
        <v>142</v>
      </c>
    </row>
    <row r="85" spans="1:4" ht="30.75" thickBot="1">
      <c r="A85" s="315"/>
      <c r="B85" s="277"/>
      <c r="C85" s="292" t="s">
        <v>260</v>
      </c>
      <c r="D85" s="286" t="s">
        <v>223</v>
      </c>
    </row>
    <row r="86" spans="1:4" ht="30">
      <c r="A86" s="315"/>
      <c r="B86" s="270" t="s">
        <v>152</v>
      </c>
      <c r="C86" s="287" t="s">
        <v>261</v>
      </c>
      <c r="D86" s="272" t="s">
        <v>142</v>
      </c>
    </row>
    <row r="87" spans="1:4" ht="30">
      <c r="A87" s="315"/>
      <c r="B87" s="273"/>
      <c r="C87" s="283" t="s">
        <v>262</v>
      </c>
      <c r="D87" s="275" t="s">
        <v>142</v>
      </c>
    </row>
    <row r="88" spans="1:4" ht="30.75" thickBot="1">
      <c r="A88" s="315"/>
      <c r="B88" s="277"/>
      <c r="C88" s="292" t="s">
        <v>263</v>
      </c>
      <c r="D88" s="286" t="s">
        <v>142</v>
      </c>
    </row>
    <row r="89" spans="1:4" ht="30">
      <c r="A89" s="315"/>
      <c r="B89" s="270" t="s">
        <v>189</v>
      </c>
      <c r="C89" s="287" t="s">
        <v>264</v>
      </c>
      <c r="D89" s="272" t="s">
        <v>142</v>
      </c>
    </row>
    <row r="90" spans="1:4" ht="45.75" thickBot="1">
      <c r="A90" s="316"/>
      <c r="B90" s="277"/>
      <c r="C90" s="288" t="s">
        <v>265</v>
      </c>
      <c r="D90" s="279" t="s">
        <v>142</v>
      </c>
    </row>
    <row r="91" spans="1:4" ht="30.75" thickBot="1">
      <c r="A91" s="317"/>
      <c r="B91" s="308" t="s">
        <v>266</v>
      </c>
      <c r="C91" s="284" t="s">
        <v>267</v>
      </c>
      <c r="D91" s="318" t="s">
        <v>268</v>
      </c>
    </row>
    <row r="92" spans="1:4" ht="15">
      <c r="A92" s="319"/>
      <c r="B92" s="319"/>
      <c r="C92" s="319"/>
      <c r="D92" s="319"/>
    </row>
    <row r="93" spans="1:4" ht="15">
      <c r="A93" s="319"/>
      <c r="B93" s="319"/>
      <c r="C93" s="319"/>
      <c r="D93" s="319"/>
    </row>
    <row r="94" spans="1:4" ht="15">
      <c r="A94" s="319"/>
      <c r="B94" s="319"/>
      <c r="C94" s="319"/>
      <c r="D94" s="319"/>
    </row>
    <row r="1043" spans="3:3">
      <c r="C1043" s="132" t="s">
        <v>754</v>
      </c>
    </row>
  </sheetData>
  <mergeCells count="24">
    <mergeCell ref="A58:A61"/>
    <mergeCell ref="A62:A91"/>
    <mergeCell ref="B62:B68"/>
    <mergeCell ref="B69:B71"/>
    <mergeCell ref="B72:B73"/>
    <mergeCell ref="B77:B81"/>
    <mergeCell ref="B83:B85"/>
    <mergeCell ref="B86:B88"/>
    <mergeCell ref="B89:B90"/>
    <mergeCell ref="A38:A49"/>
    <mergeCell ref="B39:B41"/>
    <mergeCell ref="B42:B43"/>
    <mergeCell ref="B45:B46"/>
    <mergeCell ref="A50:A57"/>
    <mergeCell ref="B52:B54"/>
    <mergeCell ref="A1:D3"/>
    <mergeCell ref="A5:A13"/>
    <mergeCell ref="B11:B13"/>
    <mergeCell ref="A14:A37"/>
    <mergeCell ref="B14:B20"/>
    <mergeCell ref="B21:B22"/>
    <mergeCell ref="B23:B26"/>
    <mergeCell ref="B27:B29"/>
    <mergeCell ref="B31:B3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263"/>
  <sheetViews>
    <sheetView showGridLines="0" tabSelected="1" topLeftCell="U1" zoomScale="103" zoomScaleNormal="103" zoomScalePageLayoutView="150" workbookViewId="0">
      <selection activeCell="AC9" sqref="AC9"/>
    </sheetView>
  </sheetViews>
  <sheetFormatPr baseColWidth="10" defaultColWidth="11.42578125" defaultRowHeight="15"/>
  <cols>
    <col min="1" max="1" width="7.5703125" style="153" customWidth="1"/>
    <col min="2" max="2" width="31.28515625" style="154" customWidth="1"/>
    <col min="3" max="3" width="23.5703125" style="154" customWidth="1"/>
    <col min="4" max="4" width="20" style="154" customWidth="1"/>
    <col min="5" max="5" width="23.7109375" style="155" customWidth="1"/>
    <col min="6" max="6" width="31.28515625" style="156" customWidth="1"/>
    <col min="7" max="8" width="10.42578125" style="150" customWidth="1"/>
    <col min="9" max="9" width="8.5703125" style="150" customWidth="1"/>
    <col min="10" max="10" width="6" style="150" customWidth="1"/>
    <col min="11" max="11" width="9.85546875" style="153" customWidth="1"/>
    <col min="12" max="12" width="7.85546875" style="150" customWidth="1"/>
    <col min="13" max="13" width="8.5703125" style="150" customWidth="1"/>
    <col min="14" max="14" width="7.140625" style="150" customWidth="1"/>
    <col min="15" max="15" width="67.85546875" style="151" customWidth="1"/>
    <col min="16" max="16" width="44.42578125" style="151" customWidth="1"/>
    <col min="17" max="17" width="13.42578125" style="157" customWidth="1"/>
    <col min="18" max="18" width="22" style="157" customWidth="1"/>
    <col min="19" max="19" width="21" style="157" customWidth="1"/>
    <col min="20" max="20" width="34.42578125" style="157" customWidth="1"/>
    <col min="21" max="21" width="17.7109375" style="157" customWidth="1"/>
    <col min="22" max="22" width="14.140625" style="157" customWidth="1"/>
    <col min="23" max="23" width="15.42578125" style="157" customWidth="1"/>
    <col min="24" max="24" width="16.140625" style="157" customWidth="1"/>
    <col min="25" max="25" width="18.5703125" style="157" customWidth="1"/>
    <col min="26" max="26" width="13.140625" style="157" bestFit="1" customWidth="1"/>
    <col min="27" max="27" width="15.28515625" style="157" customWidth="1"/>
    <col min="28" max="30" width="26.7109375" style="150" customWidth="1"/>
    <col min="31" max="31" width="11.42578125" style="150"/>
    <col min="32" max="32" width="12" style="150" customWidth="1"/>
    <col min="33" max="16384" width="11.42578125" style="150"/>
  </cols>
  <sheetData>
    <row r="1" spans="1:27" s="147" customFormat="1" ht="19.5" customHeight="1">
      <c r="A1" s="184"/>
      <c r="B1" s="184"/>
      <c r="C1" s="186" t="s">
        <v>1042</v>
      </c>
      <c r="D1" s="215"/>
      <c r="E1" s="215"/>
      <c r="F1" s="215"/>
      <c r="G1" s="215"/>
      <c r="H1" s="215"/>
      <c r="I1" s="215"/>
      <c r="J1" s="215"/>
      <c r="K1" s="215"/>
      <c r="L1" s="215"/>
      <c r="M1" s="215"/>
      <c r="N1" s="215"/>
      <c r="O1" s="215"/>
      <c r="P1" s="215"/>
      <c r="Q1" s="215"/>
      <c r="R1" s="215"/>
      <c r="S1" s="215"/>
      <c r="T1" s="215"/>
      <c r="U1" s="215"/>
      <c r="V1" s="215"/>
      <c r="W1" s="215"/>
      <c r="X1" s="215"/>
      <c r="Y1" s="215"/>
      <c r="Z1" s="215"/>
      <c r="AA1" s="418"/>
    </row>
    <row r="2" spans="1:27" s="148" customFormat="1" ht="19.5" customHeight="1">
      <c r="A2" s="184"/>
      <c r="B2" s="184"/>
      <c r="C2" s="216"/>
      <c r="D2" s="217"/>
      <c r="E2" s="217"/>
      <c r="F2" s="217"/>
      <c r="G2" s="217"/>
      <c r="H2" s="217"/>
      <c r="I2" s="217"/>
      <c r="J2" s="217"/>
      <c r="K2" s="217"/>
      <c r="L2" s="217"/>
      <c r="M2" s="217"/>
      <c r="N2" s="217"/>
      <c r="O2" s="217"/>
      <c r="P2" s="217"/>
      <c r="Q2" s="217"/>
      <c r="R2" s="217"/>
      <c r="S2" s="217"/>
      <c r="T2" s="217"/>
      <c r="U2" s="217"/>
      <c r="V2" s="217"/>
      <c r="W2" s="217"/>
      <c r="X2" s="217"/>
      <c r="Y2" s="217"/>
      <c r="Z2" s="217"/>
      <c r="AA2" s="419"/>
    </row>
    <row r="3" spans="1:27" s="149" customFormat="1" ht="19.5" customHeight="1">
      <c r="A3" s="184"/>
      <c r="B3" s="184"/>
      <c r="C3" s="417" t="s">
        <v>102</v>
      </c>
      <c r="D3" s="187"/>
      <c r="E3" s="187"/>
      <c r="F3" s="187"/>
      <c r="G3" s="187"/>
      <c r="H3" s="187"/>
      <c r="I3" s="187"/>
      <c r="J3" s="187"/>
      <c r="K3" s="187"/>
      <c r="L3" s="187"/>
      <c r="M3" s="187"/>
      <c r="N3" s="187"/>
      <c r="O3" s="187"/>
      <c r="P3" s="187"/>
      <c r="Q3" s="187"/>
      <c r="R3" s="187"/>
      <c r="S3" s="187"/>
      <c r="T3" s="187"/>
      <c r="U3" s="187"/>
      <c r="V3" s="187"/>
      <c r="W3" s="187"/>
      <c r="X3" s="187"/>
      <c r="Y3" s="187"/>
      <c r="Z3" s="187"/>
      <c r="AA3" s="188"/>
    </row>
    <row r="4" spans="1:27" s="149" customFormat="1" ht="19.5" customHeight="1">
      <c r="A4" s="185"/>
      <c r="B4" s="185"/>
      <c r="C4" s="189"/>
      <c r="D4" s="190"/>
      <c r="E4" s="190"/>
      <c r="F4" s="190"/>
      <c r="G4" s="190"/>
      <c r="H4" s="190"/>
      <c r="I4" s="190"/>
      <c r="J4" s="190"/>
      <c r="K4" s="190"/>
      <c r="L4" s="190"/>
      <c r="M4" s="190"/>
      <c r="N4" s="190"/>
      <c r="O4" s="190"/>
      <c r="P4" s="190"/>
      <c r="Q4" s="190"/>
      <c r="R4" s="190"/>
      <c r="S4" s="190"/>
      <c r="T4" s="190"/>
      <c r="U4" s="190"/>
      <c r="V4" s="190"/>
      <c r="W4" s="190"/>
      <c r="X4" s="190"/>
      <c r="Y4" s="190"/>
      <c r="Z4" s="190"/>
      <c r="AA4" s="191"/>
    </row>
    <row r="5" spans="1:27" s="149" customFormat="1" ht="19.5" customHeight="1">
      <c r="A5" s="410" t="s">
        <v>1043</v>
      </c>
      <c r="B5" s="411"/>
      <c r="C5" s="411"/>
      <c r="D5" s="411"/>
      <c r="E5" s="411"/>
      <c r="F5" s="411"/>
      <c r="G5" s="411"/>
      <c r="H5" s="411"/>
      <c r="I5" s="412"/>
      <c r="J5" s="413" t="s">
        <v>1045</v>
      </c>
      <c r="K5" s="414"/>
      <c r="L5" s="414"/>
      <c r="M5" s="414"/>
      <c r="N5" s="414"/>
      <c r="O5" s="415"/>
      <c r="P5" s="413" t="s">
        <v>1046</v>
      </c>
      <c r="Q5" s="414"/>
      <c r="R5" s="414"/>
      <c r="S5" s="414"/>
      <c r="T5" s="414"/>
      <c r="U5" s="415"/>
      <c r="V5" s="413" t="s">
        <v>1047</v>
      </c>
      <c r="W5" s="414"/>
      <c r="X5" s="414"/>
      <c r="Y5" s="414"/>
      <c r="Z5" s="414"/>
      <c r="AA5" s="415"/>
    </row>
    <row r="6" spans="1:27" s="149" customFormat="1" ht="19.5" customHeight="1">
      <c r="A6" s="410" t="s">
        <v>1044</v>
      </c>
      <c r="B6" s="411"/>
      <c r="C6" s="411"/>
      <c r="D6" s="411"/>
      <c r="E6" s="411"/>
      <c r="F6" s="411"/>
      <c r="G6" s="411"/>
      <c r="H6" s="411"/>
      <c r="I6" s="412"/>
      <c r="J6" s="413">
        <v>1</v>
      </c>
      <c r="K6" s="414"/>
      <c r="L6" s="414"/>
      <c r="M6" s="414"/>
      <c r="N6" s="414"/>
      <c r="O6" s="415"/>
      <c r="P6" s="416">
        <v>43130</v>
      </c>
      <c r="Q6" s="414"/>
      <c r="R6" s="414"/>
      <c r="S6" s="414"/>
      <c r="T6" s="414"/>
      <c r="U6" s="415"/>
      <c r="V6" s="413" t="s">
        <v>1048</v>
      </c>
      <c r="W6" s="414"/>
      <c r="X6" s="414"/>
      <c r="Y6" s="414"/>
      <c r="Z6" s="414"/>
      <c r="AA6" s="415"/>
    </row>
    <row r="7" spans="1:27" ht="44.45" customHeight="1">
      <c r="A7" s="320" t="s">
        <v>83</v>
      </c>
      <c r="B7" s="320" t="s">
        <v>48</v>
      </c>
      <c r="C7" s="320" t="s">
        <v>82</v>
      </c>
      <c r="D7" s="320" t="s">
        <v>916</v>
      </c>
      <c r="E7" s="320" t="s">
        <v>124</v>
      </c>
      <c r="F7" s="320" t="s">
        <v>761</v>
      </c>
      <c r="G7" s="402" t="s">
        <v>4</v>
      </c>
      <c r="H7" s="402"/>
      <c r="I7" s="402"/>
      <c r="J7" s="402"/>
      <c r="K7" s="402"/>
      <c r="L7" s="402"/>
      <c r="M7" s="321" t="s">
        <v>38</v>
      </c>
      <c r="N7" s="321"/>
      <c r="O7" s="321" t="s">
        <v>125</v>
      </c>
      <c r="P7" s="321" t="s">
        <v>126</v>
      </c>
      <c r="Q7" s="322" t="s">
        <v>39</v>
      </c>
      <c r="R7" s="322" t="s">
        <v>84</v>
      </c>
      <c r="S7" s="322" t="s">
        <v>85</v>
      </c>
      <c r="T7" s="322" t="s">
        <v>758</v>
      </c>
      <c r="U7" s="322" t="s">
        <v>52</v>
      </c>
      <c r="V7" s="322" t="s">
        <v>86</v>
      </c>
      <c r="W7" s="322" t="s">
        <v>87</v>
      </c>
      <c r="X7" s="323" t="s">
        <v>129</v>
      </c>
      <c r="Y7" s="322" t="s">
        <v>1041</v>
      </c>
      <c r="Z7" s="324" t="s">
        <v>88</v>
      </c>
      <c r="AA7" s="323" t="s">
        <v>89</v>
      </c>
    </row>
    <row r="8" spans="1:27">
      <c r="A8" s="320"/>
      <c r="B8" s="320"/>
      <c r="C8" s="320"/>
      <c r="D8" s="320"/>
      <c r="E8" s="320"/>
      <c r="F8" s="320"/>
      <c r="G8" s="325" t="s">
        <v>5</v>
      </c>
      <c r="H8" s="325"/>
      <c r="I8" s="325" t="s">
        <v>6</v>
      </c>
      <c r="J8" s="325"/>
      <c r="K8" s="325" t="s">
        <v>7</v>
      </c>
      <c r="L8" s="325"/>
      <c r="M8" s="321"/>
      <c r="N8" s="321"/>
      <c r="O8" s="321"/>
      <c r="P8" s="321"/>
      <c r="Q8" s="326"/>
      <c r="R8" s="326"/>
      <c r="S8" s="326"/>
      <c r="T8" s="326"/>
      <c r="U8" s="327"/>
      <c r="V8" s="327"/>
      <c r="W8" s="327"/>
      <c r="X8" s="323"/>
      <c r="Y8" s="327"/>
      <c r="Z8" s="324"/>
      <c r="AA8" s="323"/>
    </row>
    <row r="9" spans="1:27" ht="30">
      <c r="A9" s="320"/>
      <c r="B9" s="320"/>
      <c r="C9" s="320"/>
      <c r="D9" s="320"/>
      <c r="E9" s="320"/>
      <c r="F9" s="320"/>
      <c r="G9" s="328" t="s">
        <v>8</v>
      </c>
      <c r="H9" s="328" t="s">
        <v>11</v>
      </c>
      <c r="I9" s="328" t="s">
        <v>2</v>
      </c>
      <c r="J9" s="328" t="s">
        <v>11</v>
      </c>
      <c r="K9" s="328" t="s">
        <v>2</v>
      </c>
      <c r="L9" s="328" t="s">
        <v>11</v>
      </c>
      <c r="M9" s="328" t="s">
        <v>2</v>
      </c>
      <c r="N9" s="329" t="s">
        <v>11</v>
      </c>
      <c r="O9" s="321"/>
      <c r="P9" s="321"/>
      <c r="Q9" s="330"/>
      <c r="R9" s="330"/>
      <c r="S9" s="330"/>
      <c r="T9" s="330"/>
      <c r="U9" s="331"/>
      <c r="V9" s="331"/>
      <c r="W9" s="331"/>
      <c r="X9" s="323"/>
      <c r="Y9" s="331"/>
      <c r="Z9" s="324"/>
      <c r="AA9" s="323"/>
    </row>
    <row r="10" spans="1:27" s="151" customFormat="1" ht="46.15" customHeight="1">
      <c r="A10" s="403">
        <v>1</v>
      </c>
      <c r="B10" s="332" t="s">
        <v>812</v>
      </c>
      <c r="C10" s="333" t="s">
        <v>762</v>
      </c>
      <c r="D10" s="333" t="s">
        <v>962</v>
      </c>
      <c r="E10" s="333" t="s">
        <v>42</v>
      </c>
      <c r="F10" s="333" t="s">
        <v>763</v>
      </c>
      <c r="G10" s="333" t="str">
        <f t="shared" ref="G10:G18" si="0">IF(H10=1,"Muy Baja",IF(H10=2,"Baja",IF(H10=3,"Media",IF(H10=4,"Alta",IF(H10=5,"Muy Alta", "No Aplica")))))</f>
        <v>Muy Alta</v>
      </c>
      <c r="H10" s="333">
        <v>5</v>
      </c>
      <c r="I10" s="333" t="str">
        <f t="shared" ref="I10:I18" si="1">IF(J10=1,"Muy Baja",IF(J10=2,"Baja",IF(J10=3,"Media",IF(J10=4,"Alta",IF(J10=5,"Muy Alta", "No Aplica")))))</f>
        <v>Muy Alta</v>
      </c>
      <c r="J10" s="333">
        <v>5</v>
      </c>
      <c r="K10" s="333" t="str">
        <f t="shared" ref="K10:K18" si="2">IF(L10=1,"Muy Baja",IF(L10=2,"Baja",IF(L10=3,"Media",IF(L10=4,"Alta",IF(L10=5,"Muy Alta", "No Aplica")))))</f>
        <v>Muy Alta</v>
      </c>
      <c r="L10" s="333">
        <v>5</v>
      </c>
      <c r="M10" s="334" t="str">
        <f t="shared" ref="M10" si="3">IF(AND(N10&gt;0,N10&lt;4),"Muy Bajo",IF(AND(N10&gt;=4,N10&lt;7),"Bajo",IF(AND(N10&gt;=7,N10&lt;10),"Medio",IF(AND(N10&gt;=10,N10&lt;13),"Alto",IF(AND(N10&gt;=13,N10&lt;=15),"Muy Alto", "No Aplica")))))</f>
        <v>Muy Alto</v>
      </c>
      <c r="N10" s="333">
        <f t="shared" ref="N10:N18" si="4">SUM(H10,J10,L10)</f>
        <v>15</v>
      </c>
      <c r="O10" s="335" t="s">
        <v>856</v>
      </c>
      <c r="P10" s="335" t="s">
        <v>963</v>
      </c>
      <c r="Q10" s="336" t="s">
        <v>54</v>
      </c>
      <c r="R10" s="336" t="s">
        <v>857</v>
      </c>
      <c r="S10" s="336" t="s">
        <v>25</v>
      </c>
      <c r="T10" s="337" t="s">
        <v>858</v>
      </c>
      <c r="U10" s="336" t="str">
        <f>IF(Q10="Lógico",Tablas!$I$17,IF(Q10="Físico",Tablas!$I$17,IF(Q10="Locativo",Tablas!$I$17,IF(Q10="Legal",Tablas!$I$19,IF(Q10="Reputacional",Tablas!$I$18,IF(Q10="Financiero",Tablas!$I$16))))))</f>
        <v>Continuidad Operativa</v>
      </c>
      <c r="V10" s="336">
        <v>4</v>
      </c>
      <c r="W10" s="336" t="str">
        <f>IF(V10=1,"Insignificante",IF(V10=2,"Menor",IF(V10=3,"Moderado",IF(V10=4,"Mayor",IF(V10=5,"Catastrófico", "No Aplica")))))</f>
        <v>Mayor</v>
      </c>
      <c r="X10" s="336">
        <v>3</v>
      </c>
      <c r="Y10" s="336" t="str">
        <f>IF(X10=1,"Raro",IF(X10=2,"Improbable",IF(X10=3,"Posible",IF(X10=4,"Probable",IF(X10=5,"Casi Seguro", "No Aplica")))))</f>
        <v>Posible</v>
      </c>
      <c r="Z10" s="336">
        <f>X10*V10*N10</f>
        <v>180</v>
      </c>
      <c r="AA10" s="338" t="str">
        <f>IF(AND(Z10&gt;=Tablas!$B$39,Z10&lt;Tablas!$C$39),Tablas!$D$39,IF(AND(Z10&gt;=Tablas!$B$40,Z10&lt;Tablas!$C$40),Tablas!$D$40,IF(AND(Z10&gt;=Tablas!$B$41,Z10&lt;Tablas!$C$41),Tablas!$D$41,IF(AND(Z10&gt;=Tablas!$B$42,Z10&lt;=Tablas!$C$42),Tablas!$D$42,"No Aplica"))))</f>
        <v>Alto</v>
      </c>
    </row>
    <row r="11" spans="1:27" s="151" customFormat="1" ht="55.9" customHeight="1">
      <c r="A11" s="404"/>
      <c r="B11" s="339"/>
      <c r="C11" s="340"/>
      <c r="D11" s="340"/>
      <c r="E11" s="340"/>
      <c r="F11" s="340"/>
      <c r="G11" s="340"/>
      <c r="H11" s="340"/>
      <c r="I11" s="340"/>
      <c r="J11" s="340"/>
      <c r="K11" s="340"/>
      <c r="L11" s="340"/>
      <c r="M11" s="341"/>
      <c r="N11" s="340"/>
      <c r="O11" s="335" t="s">
        <v>872</v>
      </c>
      <c r="P11" s="335" t="s">
        <v>964</v>
      </c>
      <c r="Q11" s="336" t="s">
        <v>54</v>
      </c>
      <c r="R11" s="336" t="s">
        <v>857</v>
      </c>
      <c r="S11" s="336" t="s">
        <v>25</v>
      </c>
      <c r="T11" s="337" t="s">
        <v>871</v>
      </c>
      <c r="U11" s="336" t="str">
        <f>IF(Q11="Lógico",Tablas!$I$17,IF(Q11="Físico",Tablas!$I$17,IF(Q11="Locativo",Tablas!$I$17,IF(Q11="Legal",Tablas!$I$19,IF(Q11="Reputacional",Tablas!$I$18,IF(Q11="Financiero",Tablas!$I$16))))))</f>
        <v>Continuidad Operativa</v>
      </c>
      <c r="V11" s="336">
        <v>4</v>
      </c>
      <c r="W11" s="336" t="str">
        <f>IF(V11=1,"Insignificante",IF(V11=2,"Menor",IF(V11=3,"Moderado",IF(V11=4,"Mayor",IF(V11=5,"Catastrófico", "No Aplica")))))</f>
        <v>Mayor</v>
      </c>
      <c r="X11" s="336">
        <v>2</v>
      </c>
      <c r="Y11" s="336" t="str">
        <f>IF(X11=1,"Raro",IF(X11=2,"Improbable",IF(X11=3,"Posible",IF(X11=4,"Probable",IF(X11=5,"Casi Seguro", "No Aplica")))))</f>
        <v>Improbable</v>
      </c>
      <c r="Z11" s="336">
        <f>X11*V11*N10</f>
        <v>120</v>
      </c>
      <c r="AA11" s="338" t="str">
        <f>IF(AND(Z11&gt;=Tablas!$B$39,Z11&lt;Tablas!$C$39),Tablas!$D$39,IF(AND(Z11&gt;=Tablas!$B$40,Z11&lt;Tablas!$C$40),Tablas!$D$40,IF(AND(Z11&gt;=Tablas!$B$41,Z11&lt;Tablas!$C$41),Tablas!$D$41,IF(AND(Z11&gt;=Tablas!$B$42,Z11&lt;=Tablas!$C$42),Tablas!$D$42,"No Aplica"))))</f>
        <v>Moderado</v>
      </c>
    </row>
    <row r="12" spans="1:27" s="151" customFormat="1" ht="55.9" customHeight="1">
      <c r="A12" s="404"/>
      <c r="B12" s="339"/>
      <c r="C12" s="340"/>
      <c r="D12" s="340"/>
      <c r="E12" s="340"/>
      <c r="F12" s="340"/>
      <c r="G12" s="340"/>
      <c r="H12" s="340"/>
      <c r="I12" s="340"/>
      <c r="J12" s="340"/>
      <c r="K12" s="340"/>
      <c r="L12" s="340"/>
      <c r="M12" s="341"/>
      <c r="N12" s="340"/>
      <c r="O12" s="342" t="s">
        <v>873</v>
      </c>
      <c r="P12" s="335" t="s">
        <v>875</v>
      </c>
      <c r="Q12" s="336" t="s">
        <v>54</v>
      </c>
      <c r="R12" s="336" t="s">
        <v>857</v>
      </c>
      <c r="S12" s="336" t="s">
        <v>25</v>
      </c>
      <c r="T12" s="337" t="s">
        <v>876</v>
      </c>
      <c r="U12" s="336" t="str">
        <f>IF(Q12="Lógico",Tablas!$I$17,IF(Q12="Físico",Tablas!$I$17,IF(Q12="Locativo",Tablas!$I$17,IF(Q12="Legal",Tablas!$I$19,IF(Q12="Reputacional",Tablas!$I$18,IF(Q12="Financiero",Tablas!$I$16))))))</f>
        <v>Continuidad Operativa</v>
      </c>
      <c r="V12" s="336">
        <v>4</v>
      </c>
      <c r="W12" s="336" t="str">
        <f>IF(V12=1,"Insignificante",IF(V12=2,"Menor",IF(V12=3,"Moderado",IF(V12=4,"Mayor",IF(V12=5,"Catastrófico", "No Aplica")))))</f>
        <v>Mayor</v>
      </c>
      <c r="X12" s="336">
        <v>3</v>
      </c>
      <c r="Y12" s="336" t="str">
        <f>IF(X12=1,"Raro",IF(X12=2,"Improbable",IF(X12=3,"Posible",IF(X12=4,"Probable",IF(X12=5,"Casi Seguro", "No Aplica")))))</f>
        <v>Posible</v>
      </c>
      <c r="Z12" s="336">
        <f>X12*V12*N10</f>
        <v>180</v>
      </c>
      <c r="AA12" s="338" t="str">
        <f>IF(AND(Z12&gt;=Tablas!$B$39,Z12&lt;Tablas!$C$39),Tablas!$D$39,IF(AND(Z12&gt;=Tablas!$B$40,Z12&lt;Tablas!$C$40),Tablas!$D$40,IF(AND(Z12&gt;=Tablas!$B$41,Z12&lt;Tablas!$C$41),Tablas!$D$41,IF(AND(Z12&gt;=Tablas!$B$42,Z12&lt;=Tablas!$C$42),Tablas!$D$42,"No Aplica"))))</f>
        <v>Alto</v>
      </c>
    </row>
    <row r="13" spans="1:27" s="151" customFormat="1" ht="55.9" customHeight="1">
      <c r="A13" s="404"/>
      <c r="B13" s="339"/>
      <c r="C13" s="340"/>
      <c r="D13" s="340"/>
      <c r="E13" s="340"/>
      <c r="F13" s="340"/>
      <c r="G13" s="340"/>
      <c r="H13" s="340"/>
      <c r="I13" s="340"/>
      <c r="J13" s="340"/>
      <c r="K13" s="340"/>
      <c r="L13" s="340"/>
      <c r="M13" s="341"/>
      <c r="N13" s="340"/>
      <c r="O13" s="343"/>
      <c r="P13" s="335" t="s">
        <v>877</v>
      </c>
      <c r="Q13" s="336" t="s">
        <v>54</v>
      </c>
      <c r="R13" s="336" t="s">
        <v>857</v>
      </c>
      <c r="S13" s="336" t="s">
        <v>25</v>
      </c>
      <c r="T13" s="337" t="s">
        <v>876</v>
      </c>
      <c r="U13" s="336" t="str">
        <f>IF(Q13="Lógico",Tablas!$I$17,IF(Q13="Físico",Tablas!$I$17,IF(Q13="Locativo",Tablas!$I$17,IF(Q13="Legal",Tablas!$I$19,IF(Q13="Reputacional",Tablas!$I$18,IF(Q13="Financiero",Tablas!$I$16))))))</f>
        <v>Continuidad Operativa</v>
      </c>
      <c r="V13" s="336">
        <v>5</v>
      </c>
      <c r="W13" s="336" t="str">
        <f>IF(V13=1,"Insignificante",IF(V13=2,"Menor",IF(V13=3,"Moderado",IF(V13=4,"Mayor",IF(V13=5,"Catastrófico", "No Aplica")))))</f>
        <v>Catastrófico</v>
      </c>
      <c r="X13" s="336">
        <v>2</v>
      </c>
      <c r="Y13" s="336" t="str">
        <f>IF(X13=1,"Raro",IF(X13=2,"Improbable",IF(X13=3,"Posible",IF(X13=4,"Probable",IF(X13=5,"Casi Seguro", "No Aplica")))))</f>
        <v>Improbable</v>
      </c>
      <c r="Z13" s="336">
        <f>X13*V13*N10</f>
        <v>150</v>
      </c>
      <c r="AA13" s="338" t="str">
        <f>IF(AND(Z13&gt;=Tablas!$B$39,Z13&lt;Tablas!$C$39),Tablas!$D$39,IF(AND(Z13&gt;=Tablas!$B$40,Z13&lt;Tablas!$C$40),Tablas!$D$40,IF(AND(Z13&gt;=Tablas!$B$41,Z13&lt;Tablas!$C$41),Tablas!$D$41,IF(AND(Z13&gt;=Tablas!$B$42,Z13&lt;=Tablas!$C$42),Tablas!$D$42,"No Aplica"))))</f>
        <v>Moderado</v>
      </c>
    </row>
    <row r="14" spans="1:27" s="151" customFormat="1" ht="56.45" customHeight="1">
      <c r="A14" s="405"/>
      <c r="B14" s="344"/>
      <c r="C14" s="345"/>
      <c r="D14" s="345"/>
      <c r="E14" s="345"/>
      <c r="F14" s="345"/>
      <c r="G14" s="345"/>
      <c r="H14" s="345"/>
      <c r="I14" s="345"/>
      <c r="J14" s="345"/>
      <c r="K14" s="345"/>
      <c r="L14" s="345"/>
      <c r="M14" s="346"/>
      <c r="N14" s="345"/>
      <c r="O14" s="335" t="s">
        <v>870</v>
      </c>
      <c r="P14" s="335" t="s">
        <v>874</v>
      </c>
      <c r="Q14" s="336" t="s">
        <v>54</v>
      </c>
      <c r="R14" s="336" t="s">
        <v>857</v>
      </c>
      <c r="S14" s="336" t="s">
        <v>25</v>
      </c>
      <c r="T14" s="337" t="s">
        <v>867</v>
      </c>
      <c r="U14" s="336" t="str">
        <f>IF(Q14="Lógico",Tablas!$I$17,IF(Q14="Físico",Tablas!$I$17,IF(Q14="Locativo",Tablas!$I$17,IF(Q14="Legal",Tablas!$I$19,IF(Q14="Reputacional",Tablas!$I$18,IF(Q14="Financiero",Tablas!$I$16))))))</f>
        <v>Continuidad Operativa</v>
      </c>
      <c r="V14" s="336">
        <v>4</v>
      </c>
      <c r="W14" s="336" t="str">
        <f>IF(V14=1,"Insignificante",IF(V14=2,"Menor",IF(V14=3,"Moderado",IF(V14=4,"Mayor",IF(V14=5,"Catastrófico", "No Aplica")))))</f>
        <v>Mayor</v>
      </c>
      <c r="X14" s="336">
        <v>3</v>
      </c>
      <c r="Y14" s="336" t="str">
        <f>IF(X14=1,"Raro",IF(X14=2,"Improbable",IF(X14=3,"Posible",IF(X14=4,"Probable",IF(X14=5,"Casi Seguro", "No Aplica")))))</f>
        <v>Posible</v>
      </c>
      <c r="Z14" s="336">
        <f>X14*V14*N10</f>
        <v>180</v>
      </c>
      <c r="AA14" s="338" t="str">
        <f>IF(AND(Z14&gt;=Tablas!$B$39,Z14&lt;Tablas!$C$39),Tablas!$D$39,IF(AND(Z14&gt;=Tablas!$B$40,Z14&lt;Tablas!$C$40),Tablas!$D$40,IF(AND(Z14&gt;=Tablas!$B$41,Z14&lt;Tablas!$C$41),Tablas!$D$41,IF(AND(Z14&gt;=Tablas!$B$42,Z14&lt;=Tablas!$C$42),Tablas!$D$42,"No Aplica"))))</f>
        <v>Alto</v>
      </c>
    </row>
    <row r="15" spans="1:27" s="151" customFormat="1" ht="44.45" customHeight="1">
      <c r="A15" s="406">
        <f>A10+1</f>
        <v>2</v>
      </c>
      <c r="B15" s="347" t="s">
        <v>764</v>
      </c>
      <c r="C15" s="348" t="s">
        <v>762</v>
      </c>
      <c r="D15" s="348" t="s">
        <v>962</v>
      </c>
      <c r="E15" s="348" t="s">
        <v>854</v>
      </c>
      <c r="F15" s="348" t="s">
        <v>765</v>
      </c>
      <c r="G15" s="348" t="str">
        <f t="shared" si="0"/>
        <v>Muy Alta</v>
      </c>
      <c r="H15" s="348">
        <v>5</v>
      </c>
      <c r="I15" s="348" t="str">
        <f t="shared" si="1"/>
        <v>Muy Alta</v>
      </c>
      <c r="J15" s="348">
        <v>5</v>
      </c>
      <c r="K15" s="348" t="str">
        <f t="shared" si="2"/>
        <v>Muy Alta</v>
      </c>
      <c r="L15" s="348">
        <v>5</v>
      </c>
      <c r="M15" s="349" t="str">
        <f t="shared" ref="M15:M18" si="5">IF(AND(N15&gt;0,N15&lt;4),"Muy Bajo",IF(AND(N15&gt;=4,N15&lt;7),"Bajo",IF(AND(N15&gt;=7,N15&lt;10),"Medio",IF(AND(N15&gt;=10,N15&lt;13),"Alto",IF(AND(N15&gt;=13,N15&lt;=15),"Muy Alto", "No Aplica")))))</f>
        <v>Muy Alto</v>
      </c>
      <c r="N15" s="350">
        <f t="shared" si="4"/>
        <v>15</v>
      </c>
      <c r="O15" s="335" t="s">
        <v>884</v>
      </c>
      <c r="P15" s="335" t="s">
        <v>883</v>
      </c>
      <c r="Q15" s="336" t="s">
        <v>53</v>
      </c>
      <c r="R15" s="336" t="s">
        <v>857</v>
      </c>
      <c r="S15" s="336" t="s">
        <v>24</v>
      </c>
      <c r="T15" s="336"/>
      <c r="U15" s="336" t="str">
        <f>IF(Q15="Lógico",Tablas!$I$17,IF(Q15="Físico",Tablas!$I$17,IF(Q15="Locativo",Tablas!$I$17,IF(Q15="Legal",Tablas!$I$19,IF(Q15="Reputacional",Tablas!$I$18,IF(Q15="Financiero",Tablas!$I$16))))))</f>
        <v>Continuidad Operativa</v>
      </c>
      <c r="V15" s="338">
        <v>4</v>
      </c>
      <c r="W15" s="336" t="str">
        <f t="shared" ref="W15:W18" si="6">IF(V15=1,"Insignificante",IF(V15=2,"Menor",IF(V15=3,"Moderado",IF(V15=4,"Mayor",IF(V15=5,"Catastrófico", "No Aplica")))))</f>
        <v>Mayor</v>
      </c>
      <c r="X15" s="338">
        <v>2</v>
      </c>
      <c r="Y15" s="336" t="str">
        <f t="shared" ref="Y15:Y18" si="7">IF(X15=1,"Raro",IF(X15=2,"Improbable",IF(X15=3,"Posible",IF(X15=4,"Probable",IF(X15=5,"Casi Seguro", "No Aplica")))))</f>
        <v>Improbable</v>
      </c>
      <c r="Z15" s="338">
        <f t="shared" ref="Z15:Z18" si="8">X15*V15*N15</f>
        <v>120</v>
      </c>
      <c r="AA15" s="338" t="str">
        <f>IF(AND(Z15&gt;=Tablas!$B$39,Z15&lt;Tablas!$C$39),Tablas!$D$39,IF(AND(Z15&gt;=Tablas!$B$40,Z15&lt;Tablas!$C$40),Tablas!$D$40,IF(AND(Z15&gt;=Tablas!$B$41,Z15&lt;Tablas!$C$41),Tablas!$D$41,IF(AND(Z15&gt;=Tablas!$B$42,Z15&lt;=Tablas!$C$42),Tablas!$D$42,"No Aplica"))))</f>
        <v>Moderado</v>
      </c>
    </row>
    <row r="16" spans="1:27" s="151" customFormat="1" ht="39" customHeight="1">
      <c r="A16" s="403">
        <f>A15+1</f>
        <v>3</v>
      </c>
      <c r="B16" s="351" t="s">
        <v>770</v>
      </c>
      <c r="C16" s="333" t="s">
        <v>762</v>
      </c>
      <c r="D16" s="333" t="s">
        <v>908</v>
      </c>
      <c r="E16" s="333" t="s">
        <v>771</v>
      </c>
      <c r="F16" s="333" t="s">
        <v>762</v>
      </c>
      <c r="G16" s="333" t="str">
        <f t="shared" si="0"/>
        <v>Muy Alta</v>
      </c>
      <c r="H16" s="333">
        <v>5</v>
      </c>
      <c r="I16" s="333" t="str">
        <f t="shared" si="1"/>
        <v>Muy Alta</v>
      </c>
      <c r="J16" s="333">
        <v>5</v>
      </c>
      <c r="K16" s="333" t="str">
        <f t="shared" si="2"/>
        <v>Muy Alta</v>
      </c>
      <c r="L16" s="333">
        <v>5</v>
      </c>
      <c r="M16" s="334" t="str">
        <f t="shared" si="5"/>
        <v>Muy Alto</v>
      </c>
      <c r="N16" s="333">
        <f t="shared" si="4"/>
        <v>15</v>
      </c>
      <c r="O16" s="335" t="s">
        <v>868</v>
      </c>
      <c r="P16" s="335" t="s">
        <v>959</v>
      </c>
      <c r="Q16" s="336" t="s">
        <v>54</v>
      </c>
      <c r="R16" s="336" t="s">
        <v>857</v>
      </c>
      <c r="S16" s="336" t="s">
        <v>25</v>
      </c>
      <c r="T16" s="337" t="s">
        <v>869</v>
      </c>
      <c r="U16" s="336" t="str">
        <f>IF(Q16="Lógico",Tablas!$I$17,IF(Q16="Físico",Tablas!$I$17,IF(Q16="Locativo",Tablas!$I$17,IF(Q16="Legal",Tablas!$I$19,IF(Q16="Reputacional",Tablas!$I$18,IF(Q16="Financiero",Tablas!$I$16))))))</f>
        <v>Continuidad Operativa</v>
      </c>
      <c r="V16" s="336">
        <v>4</v>
      </c>
      <c r="W16" s="336" t="str">
        <f>IF(V16=1,"Insignificante",IF(V16=2,"Menor",IF(V16=3,"Moderado",IF(V16=4,"Mayor",IF(V16=5,"Catastrófico", "No Aplica")))))</f>
        <v>Mayor</v>
      </c>
      <c r="X16" s="336">
        <v>3</v>
      </c>
      <c r="Y16" s="336" t="str">
        <f>IF(X16=1,"Raro",IF(X16=2,"Improbable",IF(X16=3,"Posible",IF(X16=4,"Probable",IF(X16=5,"Casi Seguro", "No Aplica")))))</f>
        <v>Posible</v>
      </c>
      <c r="Z16" s="336">
        <f>X16*V16*N16</f>
        <v>180</v>
      </c>
      <c r="AA16" s="338" t="str">
        <f>IF(AND(Z16&gt;=Tablas!$B$39,Z16&lt;Tablas!$C$39),Tablas!$D$39,IF(AND(Z16&gt;=Tablas!$B$40,Z16&lt;Tablas!$C$40),Tablas!$D$40,IF(AND(Z16&gt;=Tablas!$B$41,Z16&lt;Tablas!$C$41),Tablas!$D$41,IF(AND(Z16&gt;=Tablas!$B$42,Z16&lt;=Tablas!$C$42),Tablas!$D$42,"No Aplica"))))</f>
        <v>Alto</v>
      </c>
    </row>
    <row r="17" spans="1:27" s="151" customFormat="1" ht="60">
      <c r="A17" s="405"/>
      <c r="B17" s="352"/>
      <c r="C17" s="345"/>
      <c r="D17" s="345"/>
      <c r="E17" s="345"/>
      <c r="F17" s="345"/>
      <c r="G17" s="345"/>
      <c r="H17" s="345"/>
      <c r="I17" s="345"/>
      <c r="J17" s="345"/>
      <c r="K17" s="345"/>
      <c r="L17" s="345"/>
      <c r="M17" s="346"/>
      <c r="N17" s="345"/>
      <c r="O17" s="337" t="s">
        <v>965</v>
      </c>
      <c r="P17" s="337" t="s">
        <v>882</v>
      </c>
      <c r="Q17" s="336" t="s">
        <v>53</v>
      </c>
      <c r="R17" s="336" t="s">
        <v>857</v>
      </c>
      <c r="S17" s="336" t="s">
        <v>23</v>
      </c>
      <c r="T17" s="337" t="s">
        <v>881</v>
      </c>
      <c r="U17" s="336" t="str">
        <f>IF(Q17="Lógico",Tablas!$I$17,IF(Q17="Físico",Tablas!$I$17,IF(Q17="Locativo",Tablas!$I$17,IF(Q17="Legal",Tablas!$I$19,IF(Q17="Reputacional",Tablas!$I$18,IF(Q17="Financiero",Tablas!$I$16))))))</f>
        <v>Continuidad Operativa</v>
      </c>
      <c r="V17" s="336">
        <v>4</v>
      </c>
      <c r="W17" s="336" t="str">
        <f>IF(V17=1,"Insignificante",IF(V17=2,"Menor",IF(V17=3,"Moderado",IF(V17=4,"Mayor",IF(V17=5,"Catastrófico", "No Aplica")))))</f>
        <v>Mayor</v>
      </c>
      <c r="X17" s="336">
        <v>3</v>
      </c>
      <c r="Y17" s="336" t="str">
        <f>IF(X17=1,"Raro",IF(X17=2,"Improbable",IF(X17=3,"Posible",IF(X17=4,"Probable",IF(X17=5,"Casi Seguro", "No Aplica")))))</f>
        <v>Posible</v>
      </c>
      <c r="Z17" s="336">
        <f>X17*V17*N16</f>
        <v>180</v>
      </c>
      <c r="AA17" s="338" t="str">
        <f>IF(AND(Z17&gt;=Tablas!$B$39,Z17&lt;Tablas!$C$39),Tablas!$D$39,IF(AND(Z17&gt;=Tablas!$B$40,Z17&lt;Tablas!$C$40),Tablas!$D$40,IF(AND(Z17&gt;=Tablas!$B$41,Z17&lt;Tablas!$C$41),Tablas!$D$41,IF(AND(Z17&gt;=Tablas!$B$42,Z17&lt;=Tablas!$C$42),Tablas!$D$42,"No Aplica"))))</f>
        <v>Alto</v>
      </c>
    </row>
    <row r="18" spans="1:27" s="151" customFormat="1" ht="36.6" customHeight="1">
      <c r="A18" s="406">
        <f>A16+1</f>
        <v>4</v>
      </c>
      <c r="B18" s="347" t="s">
        <v>766</v>
      </c>
      <c r="C18" s="348" t="s">
        <v>762</v>
      </c>
      <c r="D18" s="348" t="s">
        <v>950</v>
      </c>
      <c r="E18" s="348" t="s">
        <v>0</v>
      </c>
      <c r="F18" s="348" t="s">
        <v>765</v>
      </c>
      <c r="G18" s="348" t="str">
        <f t="shared" si="0"/>
        <v>Alta</v>
      </c>
      <c r="H18" s="348">
        <v>4</v>
      </c>
      <c r="I18" s="348" t="str">
        <f t="shared" si="1"/>
        <v>Alta</v>
      </c>
      <c r="J18" s="348">
        <v>4</v>
      </c>
      <c r="K18" s="348" t="str">
        <f t="shared" si="2"/>
        <v>Media</v>
      </c>
      <c r="L18" s="348">
        <v>3</v>
      </c>
      <c r="M18" s="349" t="str">
        <f t="shared" si="5"/>
        <v>Alto</v>
      </c>
      <c r="N18" s="350">
        <f t="shared" si="4"/>
        <v>11</v>
      </c>
      <c r="O18" s="337" t="s">
        <v>966</v>
      </c>
      <c r="P18" s="337" t="s">
        <v>935</v>
      </c>
      <c r="Q18" s="336" t="s">
        <v>53</v>
      </c>
      <c r="R18" s="336" t="s">
        <v>857</v>
      </c>
      <c r="S18" s="336" t="s">
        <v>23</v>
      </c>
      <c r="T18" s="337" t="s">
        <v>967</v>
      </c>
      <c r="U18" s="336" t="str">
        <f>IF(Q18="Lógico",Tablas!$I$17,IF(Q18="Físico",Tablas!$I$17,IF(Q18="Locativo",Tablas!$I$17,IF(Q18="Legal",Tablas!$I$19,IF(Q18="Reputacional",Tablas!$I$18,IF(Q18="Financiero",Tablas!$I$16))))))</f>
        <v>Continuidad Operativa</v>
      </c>
      <c r="V18" s="338">
        <v>3</v>
      </c>
      <c r="W18" s="336" t="str">
        <f t="shared" si="6"/>
        <v>Moderado</v>
      </c>
      <c r="X18" s="338">
        <v>3</v>
      </c>
      <c r="Y18" s="336" t="str">
        <f t="shared" si="7"/>
        <v>Posible</v>
      </c>
      <c r="Z18" s="338">
        <f t="shared" si="8"/>
        <v>99</v>
      </c>
      <c r="AA18" s="338" t="str">
        <f>IF(AND(Z18&gt;=Tablas!$B$39,Z18&lt;Tablas!$C$39),Tablas!$D$39,IF(AND(Z18&gt;=Tablas!$B$40,Z18&lt;Tablas!$C$40),Tablas!$D$40,IF(AND(Z18&gt;=Tablas!$B$41,Z18&lt;Tablas!$C$41),Tablas!$D$41,IF(AND(Z18&gt;=Tablas!$B$42,Z18&lt;=Tablas!$C$42),Tablas!$D$42,"No Aplica"))))</f>
        <v>Moderado</v>
      </c>
    </row>
    <row r="19" spans="1:27" s="151" customFormat="1" ht="36.6" customHeight="1">
      <c r="A19" s="403">
        <v>5</v>
      </c>
      <c r="B19" s="351" t="s">
        <v>968</v>
      </c>
      <c r="C19" s="333" t="s">
        <v>762</v>
      </c>
      <c r="D19" s="333" t="s">
        <v>908</v>
      </c>
      <c r="E19" s="333" t="s">
        <v>771</v>
      </c>
      <c r="F19" s="333" t="s">
        <v>765</v>
      </c>
      <c r="G19" s="333" t="str">
        <f t="shared" ref="G19:G53" si="9">IF(H19=1,"Muy Baja",IF(H19=2,"Baja",IF(H19=3,"Media",IF(H19=4,"Alta",IF(H19=5,"Muy Alta", "No Aplica")))))</f>
        <v>Muy Alta</v>
      </c>
      <c r="H19" s="333">
        <v>5</v>
      </c>
      <c r="I19" s="333" t="str">
        <f t="shared" ref="I19:I53" si="10">IF(J19=1,"Muy Baja",IF(J19=2,"Baja",IF(J19=3,"Media",IF(J19=4,"Alta",IF(J19=5,"Muy Alta", "No Aplica")))))</f>
        <v>Muy Alta</v>
      </c>
      <c r="J19" s="333">
        <v>5</v>
      </c>
      <c r="K19" s="333" t="str">
        <f t="shared" ref="K19:K53" si="11">IF(L19=1,"Muy Baja",IF(L19=2,"Baja",IF(L19=3,"Media",IF(L19=4,"Alta",IF(L19=5,"Muy Alta", "No Aplica")))))</f>
        <v>Muy Alta</v>
      </c>
      <c r="L19" s="333">
        <v>5</v>
      </c>
      <c r="M19" s="334" t="str">
        <f t="shared" ref="M19:M53" si="12">IF(AND(N19&gt;0,N19&lt;4),"Muy Bajo",IF(AND(N19&gt;=4,N19&lt;7),"Bajo",IF(AND(N19&gt;=7,N19&lt;10),"Medio",IF(AND(N19&gt;=10,N19&lt;13),"Alto",IF(AND(N19&gt;=13,N19&lt;=15),"Muy Alto", "No Aplica")))))</f>
        <v>Muy Alto</v>
      </c>
      <c r="N19" s="333">
        <f t="shared" ref="N19:N53" si="13">SUM(H19,J19,L19)</f>
        <v>15</v>
      </c>
      <c r="O19" s="335" t="str">
        <f>O16</f>
        <v>El cableado estructurado presente en el Centro de datos principal presenta retrasos en su instalación, no cuenta con canaletas adecuadas para su distribución.</v>
      </c>
      <c r="P19" s="335" t="str">
        <f>$P$16</f>
        <v>Afectación de la disponibilidad de los servicios de información por fallas en el cableado estructurado</v>
      </c>
      <c r="Q19" s="336" t="s">
        <v>54</v>
      </c>
      <c r="R19" s="336" t="s">
        <v>857</v>
      </c>
      <c r="S19" s="336" t="s">
        <v>25</v>
      </c>
      <c r="T19" s="337" t="s">
        <v>869</v>
      </c>
      <c r="U19" s="336" t="str">
        <f>IF(Q19="Lógico",Tablas!$I$17,IF(Q19="Físico",Tablas!$I$17,IF(Q19="Locativo",Tablas!$I$17,IF(Q19="Legal",Tablas!$I$19,IF(Q19="Reputacional",Tablas!$I$18,IF(Q19="Financiero",Tablas!$I$16))))))</f>
        <v>Continuidad Operativa</v>
      </c>
      <c r="V19" s="336">
        <v>4</v>
      </c>
      <c r="W19" s="336" t="str">
        <f t="shared" ref="W19:W54" si="14">IF(V19=1,"Insignificante",IF(V19=2,"Menor",IF(V19=3,"Moderado",IF(V19=4,"Mayor",IF(V19=5,"Catastrófico", "No Aplica")))))</f>
        <v>Mayor</v>
      </c>
      <c r="X19" s="336">
        <v>3</v>
      </c>
      <c r="Y19" s="336" t="str">
        <f t="shared" ref="Y19:Y54" si="15">IF(X19=1,"Raro",IF(X19=2,"Improbable",IF(X19=3,"Posible",IF(X19=4,"Probable",IF(X19=5,"Casi Seguro", "No Aplica")))))</f>
        <v>Posible</v>
      </c>
      <c r="Z19" s="336">
        <f>X19*V19*N19</f>
        <v>180</v>
      </c>
      <c r="AA19" s="338" t="str">
        <f>IF(AND(Z19&gt;=Tablas!$B$39,Z19&lt;Tablas!$C$39),Tablas!$D$39,IF(AND(Z19&gt;=Tablas!$B$40,Z19&lt;Tablas!$C$40),Tablas!$D$40,IF(AND(Z19&gt;=Tablas!$B$41,Z19&lt;Tablas!$C$41),Tablas!$D$41,IF(AND(Z19&gt;=Tablas!$B$42,Z19&lt;=Tablas!$C$42),Tablas!$D$42,"No Aplica"))))</f>
        <v>Alto</v>
      </c>
    </row>
    <row r="20" spans="1:27" s="151" customFormat="1" ht="60">
      <c r="A20" s="405"/>
      <c r="B20" s="352"/>
      <c r="C20" s="345"/>
      <c r="D20" s="345"/>
      <c r="E20" s="345"/>
      <c r="F20" s="345"/>
      <c r="G20" s="345"/>
      <c r="H20" s="345"/>
      <c r="I20" s="345"/>
      <c r="J20" s="345"/>
      <c r="K20" s="345"/>
      <c r="L20" s="345"/>
      <c r="M20" s="346"/>
      <c r="N20" s="345"/>
      <c r="O20"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20" s="335" t="str">
        <f>$P$17</f>
        <v>Acceso no autorizado a nivel lógico por parte de personal interno o terceros de la institución</v>
      </c>
      <c r="Q20" s="336" t="s">
        <v>53</v>
      </c>
      <c r="R20" s="336" t="s">
        <v>857</v>
      </c>
      <c r="S20" s="336" t="s">
        <v>23</v>
      </c>
      <c r="T20" s="337" t="s">
        <v>881</v>
      </c>
      <c r="U20" s="336" t="str">
        <f>IF(Q20="Lógico",Tablas!$I$17,IF(Q20="Físico",Tablas!$I$17,IF(Q20="Locativo",Tablas!$I$17,IF(Q20="Legal",Tablas!$I$19,IF(Q20="Reputacional",Tablas!$I$18,IF(Q20="Financiero",Tablas!$I$16))))))</f>
        <v>Continuidad Operativa</v>
      </c>
      <c r="V20" s="336">
        <v>4</v>
      </c>
      <c r="W20" s="336" t="str">
        <f t="shared" si="14"/>
        <v>Mayor</v>
      </c>
      <c r="X20" s="336">
        <v>3</v>
      </c>
      <c r="Y20" s="336" t="str">
        <f t="shared" si="15"/>
        <v>Posible</v>
      </c>
      <c r="Z20" s="336">
        <f t="shared" ref="Z20" si="16">X20*V20*N19</f>
        <v>180</v>
      </c>
      <c r="AA20" s="338" t="str">
        <f>IF(AND(Z20&gt;=Tablas!$B$39,Z20&lt;Tablas!$C$39),Tablas!$D$39,IF(AND(Z20&gt;=Tablas!$B$40,Z20&lt;Tablas!$C$40),Tablas!$D$40,IF(AND(Z20&gt;=Tablas!$B$41,Z20&lt;Tablas!$C$41),Tablas!$D$41,IF(AND(Z20&gt;=Tablas!$B$42,Z20&lt;=Tablas!$C$42),Tablas!$D$42,"No Aplica"))))</f>
        <v>Alto</v>
      </c>
    </row>
    <row r="21" spans="1:27" s="151" customFormat="1" ht="36.6" customHeight="1">
      <c r="A21" s="403">
        <v>6</v>
      </c>
      <c r="B21" s="351" t="s">
        <v>772</v>
      </c>
      <c r="C21" s="333" t="s">
        <v>762</v>
      </c>
      <c r="D21" s="333" t="s">
        <v>908</v>
      </c>
      <c r="E21" s="333" t="s">
        <v>771</v>
      </c>
      <c r="F21" s="333" t="s">
        <v>765</v>
      </c>
      <c r="G21" s="333" t="str">
        <f t="shared" si="9"/>
        <v>Media</v>
      </c>
      <c r="H21" s="333">
        <v>3</v>
      </c>
      <c r="I21" s="333" t="str">
        <f t="shared" si="10"/>
        <v>Muy Alta</v>
      </c>
      <c r="J21" s="333">
        <v>5</v>
      </c>
      <c r="K21" s="333" t="str">
        <f t="shared" si="11"/>
        <v>Media</v>
      </c>
      <c r="L21" s="333">
        <v>3</v>
      </c>
      <c r="M21" s="334" t="str">
        <f t="shared" si="12"/>
        <v>Alto</v>
      </c>
      <c r="N21" s="333">
        <f t="shared" si="13"/>
        <v>11</v>
      </c>
      <c r="O21" s="335" t="str">
        <f>O16</f>
        <v>El cableado estructurado presente en el Centro de datos principal presenta retrasos en su instalación, no cuenta con canaletas adecuadas para su distribución.</v>
      </c>
      <c r="P21" s="335" t="str">
        <f>$P$16</f>
        <v>Afectación de la disponibilidad de los servicios de información por fallas en el cableado estructurado</v>
      </c>
      <c r="Q21" s="336" t="s">
        <v>54</v>
      </c>
      <c r="R21" s="336" t="s">
        <v>857</v>
      </c>
      <c r="S21" s="336" t="s">
        <v>25</v>
      </c>
      <c r="T21" s="337" t="s">
        <v>869</v>
      </c>
      <c r="U21" s="336" t="str">
        <f>IF(Q21="Lógico",Tablas!$I$17,IF(Q21="Físico",Tablas!$I$17,IF(Q21="Locativo",Tablas!$I$17,IF(Q21="Legal",Tablas!$I$19,IF(Q21="Reputacional",Tablas!$I$18,IF(Q21="Financiero",Tablas!$I$16))))))</f>
        <v>Continuidad Operativa</v>
      </c>
      <c r="V21" s="336">
        <v>4</v>
      </c>
      <c r="W21" s="336" t="str">
        <f t="shared" si="14"/>
        <v>Mayor</v>
      </c>
      <c r="X21" s="336">
        <v>3</v>
      </c>
      <c r="Y21" s="336" t="str">
        <f t="shared" si="15"/>
        <v>Posible</v>
      </c>
      <c r="Z21" s="336">
        <f>X21*V21*N21</f>
        <v>132</v>
      </c>
      <c r="AA21" s="338" t="str">
        <f>IF(AND(Z21&gt;=Tablas!$B$39,Z21&lt;Tablas!$C$39),Tablas!$D$39,IF(AND(Z21&gt;=Tablas!$B$40,Z21&lt;Tablas!$C$40),Tablas!$D$40,IF(AND(Z21&gt;=Tablas!$B$41,Z21&lt;Tablas!$C$41),Tablas!$D$41,IF(AND(Z21&gt;=Tablas!$B$42,Z21&lt;=Tablas!$C$42),Tablas!$D$42,"No Aplica"))))</f>
        <v>Moderado</v>
      </c>
    </row>
    <row r="22" spans="1:27" s="151" customFormat="1" ht="60">
      <c r="A22" s="405"/>
      <c r="B22" s="352"/>
      <c r="C22" s="345"/>
      <c r="D22" s="345"/>
      <c r="E22" s="345"/>
      <c r="F22" s="345"/>
      <c r="G22" s="345"/>
      <c r="H22" s="345"/>
      <c r="I22" s="345"/>
      <c r="J22" s="345"/>
      <c r="K22" s="345"/>
      <c r="L22" s="345"/>
      <c r="M22" s="346"/>
      <c r="N22" s="345"/>
      <c r="O22"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22" s="335" t="str">
        <f>$P$17</f>
        <v>Acceso no autorizado a nivel lógico por parte de personal interno o terceros de la institución</v>
      </c>
      <c r="Q22" s="336" t="s">
        <v>53</v>
      </c>
      <c r="R22" s="336" t="s">
        <v>857</v>
      </c>
      <c r="S22" s="336" t="s">
        <v>23</v>
      </c>
      <c r="T22" s="337" t="s">
        <v>881</v>
      </c>
      <c r="U22" s="336" t="str">
        <f>IF(Q22="Lógico",Tablas!$I$17,IF(Q22="Físico",Tablas!$I$17,IF(Q22="Locativo",Tablas!$I$17,IF(Q22="Legal",Tablas!$I$19,IF(Q22="Reputacional",Tablas!$I$18,IF(Q22="Financiero",Tablas!$I$16))))))</f>
        <v>Continuidad Operativa</v>
      </c>
      <c r="V22" s="336">
        <v>4</v>
      </c>
      <c r="W22" s="336" t="str">
        <f t="shared" si="14"/>
        <v>Mayor</v>
      </c>
      <c r="X22" s="336">
        <v>3</v>
      </c>
      <c r="Y22" s="336" t="str">
        <f t="shared" si="15"/>
        <v>Posible</v>
      </c>
      <c r="Z22" s="336">
        <f t="shared" ref="Z22" si="17">X22*V22*N21</f>
        <v>132</v>
      </c>
      <c r="AA22" s="338" t="str">
        <f>IF(AND(Z22&gt;=Tablas!$B$39,Z22&lt;Tablas!$C$39),Tablas!$D$39,IF(AND(Z22&gt;=Tablas!$B$40,Z22&lt;Tablas!$C$40),Tablas!$D$40,IF(AND(Z22&gt;=Tablas!$B$41,Z22&lt;Tablas!$C$41),Tablas!$D$41,IF(AND(Z22&gt;=Tablas!$B$42,Z22&lt;=Tablas!$C$42),Tablas!$D$42,"No Aplica"))))</f>
        <v>Moderado</v>
      </c>
    </row>
    <row r="23" spans="1:27" s="151" customFormat="1" ht="36.6" customHeight="1">
      <c r="A23" s="403">
        <f>A21+1</f>
        <v>7</v>
      </c>
      <c r="B23" s="351" t="s">
        <v>773</v>
      </c>
      <c r="C23" s="333" t="s">
        <v>762</v>
      </c>
      <c r="D23" s="333" t="s">
        <v>908</v>
      </c>
      <c r="E23" s="333" t="s">
        <v>771</v>
      </c>
      <c r="F23" s="333" t="s">
        <v>765</v>
      </c>
      <c r="G23" s="333" t="str">
        <f t="shared" si="9"/>
        <v>Alta</v>
      </c>
      <c r="H23" s="333">
        <v>4</v>
      </c>
      <c r="I23" s="333" t="str">
        <f t="shared" si="10"/>
        <v>Muy Alta</v>
      </c>
      <c r="J23" s="333">
        <v>5</v>
      </c>
      <c r="K23" s="333" t="str">
        <f t="shared" si="11"/>
        <v>Media</v>
      </c>
      <c r="L23" s="333">
        <v>3</v>
      </c>
      <c r="M23" s="334" t="str">
        <f t="shared" si="12"/>
        <v>Alto</v>
      </c>
      <c r="N23" s="333">
        <f t="shared" si="13"/>
        <v>12</v>
      </c>
      <c r="O23" s="335" t="str">
        <f>O16</f>
        <v>El cableado estructurado presente en el Centro de datos principal presenta retrasos en su instalación, no cuenta con canaletas adecuadas para su distribución.</v>
      </c>
      <c r="P23" s="335" t="str">
        <f>$P$16</f>
        <v>Afectación de la disponibilidad de los servicios de información por fallas en el cableado estructurado</v>
      </c>
      <c r="Q23" s="336" t="s">
        <v>54</v>
      </c>
      <c r="R23" s="336" t="s">
        <v>857</v>
      </c>
      <c r="S23" s="336" t="s">
        <v>25</v>
      </c>
      <c r="T23" s="337" t="s">
        <v>869</v>
      </c>
      <c r="U23" s="336" t="str">
        <f>IF(Q23="Lógico",Tablas!$I$17,IF(Q23="Físico",Tablas!$I$17,IF(Q23="Locativo",Tablas!$I$17,IF(Q23="Legal",Tablas!$I$19,IF(Q23="Reputacional",Tablas!$I$18,IF(Q23="Financiero",Tablas!$I$16))))))</f>
        <v>Continuidad Operativa</v>
      </c>
      <c r="V23" s="336">
        <v>4</v>
      </c>
      <c r="W23" s="336" t="str">
        <f t="shared" si="14"/>
        <v>Mayor</v>
      </c>
      <c r="X23" s="336">
        <v>3</v>
      </c>
      <c r="Y23" s="336" t="str">
        <f t="shared" si="15"/>
        <v>Posible</v>
      </c>
      <c r="Z23" s="336">
        <f>X23*V23*N23</f>
        <v>144</v>
      </c>
      <c r="AA23" s="338" t="str">
        <f>IF(AND(Z23&gt;=Tablas!$B$39,Z23&lt;Tablas!$C$39),Tablas!$D$39,IF(AND(Z23&gt;=Tablas!$B$40,Z23&lt;Tablas!$C$40),Tablas!$D$40,IF(AND(Z23&gt;=Tablas!$B$41,Z23&lt;Tablas!$C$41),Tablas!$D$41,IF(AND(Z23&gt;=Tablas!$B$42,Z23&lt;=Tablas!$C$42),Tablas!$D$42,"No Aplica"))))</f>
        <v>Moderado</v>
      </c>
    </row>
    <row r="24" spans="1:27" s="151" customFormat="1" ht="60">
      <c r="A24" s="405"/>
      <c r="B24" s="352"/>
      <c r="C24" s="345"/>
      <c r="D24" s="345"/>
      <c r="E24" s="345"/>
      <c r="F24" s="345"/>
      <c r="G24" s="345"/>
      <c r="H24" s="345"/>
      <c r="I24" s="345"/>
      <c r="J24" s="345"/>
      <c r="K24" s="345"/>
      <c r="L24" s="345"/>
      <c r="M24" s="346"/>
      <c r="N24" s="345"/>
      <c r="O24"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24" s="335" t="str">
        <f>$P$17</f>
        <v>Acceso no autorizado a nivel lógico por parte de personal interno o terceros de la institución</v>
      </c>
      <c r="Q24" s="336" t="s">
        <v>53</v>
      </c>
      <c r="R24" s="336" t="s">
        <v>857</v>
      </c>
      <c r="S24" s="336" t="s">
        <v>23</v>
      </c>
      <c r="T24" s="337" t="s">
        <v>881</v>
      </c>
      <c r="U24" s="336" t="str">
        <f>IF(Q24="Lógico",Tablas!$I$17,IF(Q24="Físico",Tablas!$I$17,IF(Q24="Locativo",Tablas!$I$17,IF(Q24="Legal",Tablas!$I$19,IF(Q24="Reputacional",Tablas!$I$18,IF(Q24="Financiero",Tablas!$I$16))))))</f>
        <v>Continuidad Operativa</v>
      </c>
      <c r="V24" s="336">
        <v>4</v>
      </c>
      <c r="W24" s="336" t="str">
        <f t="shared" si="14"/>
        <v>Mayor</v>
      </c>
      <c r="X24" s="336">
        <v>3</v>
      </c>
      <c r="Y24" s="336" t="str">
        <f t="shared" si="15"/>
        <v>Posible</v>
      </c>
      <c r="Z24" s="336">
        <f t="shared" ref="Z24" si="18">X24*V24*N23</f>
        <v>144</v>
      </c>
      <c r="AA24" s="338" t="str">
        <f>IF(AND(Z24&gt;=Tablas!$B$39,Z24&lt;Tablas!$C$39),Tablas!$D$39,IF(AND(Z24&gt;=Tablas!$B$40,Z24&lt;Tablas!$C$40),Tablas!$D$40,IF(AND(Z24&gt;=Tablas!$B$41,Z24&lt;Tablas!$C$41),Tablas!$D$41,IF(AND(Z24&gt;=Tablas!$B$42,Z24&lt;=Tablas!$C$42),Tablas!$D$42,"No Aplica"))))</f>
        <v>Moderado</v>
      </c>
    </row>
    <row r="25" spans="1:27" s="151" customFormat="1" ht="36.6" customHeight="1">
      <c r="A25" s="403">
        <f>A23+1</f>
        <v>8</v>
      </c>
      <c r="B25" s="351" t="s">
        <v>774</v>
      </c>
      <c r="C25" s="333" t="s">
        <v>762</v>
      </c>
      <c r="D25" s="333" t="s">
        <v>915</v>
      </c>
      <c r="E25" s="333" t="s">
        <v>771</v>
      </c>
      <c r="F25" s="333" t="s">
        <v>765</v>
      </c>
      <c r="G25" s="333" t="str">
        <f t="shared" si="9"/>
        <v>Muy Alta</v>
      </c>
      <c r="H25" s="333">
        <v>5</v>
      </c>
      <c r="I25" s="333" t="str">
        <f t="shared" si="10"/>
        <v>Muy Alta</v>
      </c>
      <c r="J25" s="333">
        <v>5</v>
      </c>
      <c r="K25" s="333" t="str">
        <f t="shared" si="11"/>
        <v>Media</v>
      </c>
      <c r="L25" s="333">
        <v>3</v>
      </c>
      <c r="M25" s="334" t="str">
        <f t="shared" si="12"/>
        <v>Muy Alto</v>
      </c>
      <c r="N25" s="333">
        <f t="shared" si="13"/>
        <v>13</v>
      </c>
      <c r="O25" s="335" t="str">
        <f>O16</f>
        <v>El cableado estructurado presente en el Centro de datos principal presenta retrasos en su instalación, no cuenta con canaletas adecuadas para su distribución.</v>
      </c>
      <c r="P25" s="335" t="str">
        <f>$P$16</f>
        <v>Afectación de la disponibilidad de los servicios de información por fallas en el cableado estructurado</v>
      </c>
      <c r="Q25" s="336" t="s">
        <v>54</v>
      </c>
      <c r="R25" s="336" t="s">
        <v>857</v>
      </c>
      <c r="S25" s="336" t="s">
        <v>25</v>
      </c>
      <c r="T25" s="337" t="s">
        <v>869</v>
      </c>
      <c r="U25" s="336" t="str">
        <f>IF(Q25="Lógico",Tablas!$I$17,IF(Q25="Físico",Tablas!$I$17,IF(Q25="Locativo",Tablas!$I$17,IF(Q25="Legal",Tablas!$I$19,IF(Q25="Reputacional",Tablas!$I$18,IF(Q25="Financiero",Tablas!$I$16))))))</f>
        <v>Continuidad Operativa</v>
      </c>
      <c r="V25" s="336">
        <v>4</v>
      </c>
      <c r="W25" s="336" t="str">
        <f t="shared" si="14"/>
        <v>Mayor</v>
      </c>
      <c r="X25" s="336">
        <v>3</v>
      </c>
      <c r="Y25" s="336" t="str">
        <f t="shared" si="15"/>
        <v>Posible</v>
      </c>
      <c r="Z25" s="336">
        <f>X25*V25*N25</f>
        <v>156</v>
      </c>
      <c r="AA25" s="338" t="str">
        <f>IF(AND(Z25&gt;=Tablas!$B$39,Z25&lt;Tablas!$C$39),Tablas!$D$39,IF(AND(Z25&gt;=Tablas!$B$40,Z25&lt;Tablas!$C$40),Tablas!$D$40,IF(AND(Z25&gt;=Tablas!$B$41,Z25&lt;Tablas!$C$41),Tablas!$D$41,IF(AND(Z25&gt;=Tablas!$B$42,Z25&lt;=Tablas!$C$42),Tablas!$D$42,"No Aplica"))))</f>
        <v>Moderado</v>
      </c>
    </row>
    <row r="26" spans="1:27" s="151" customFormat="1" ht="60">
      <c r="A26" s="405"/>
      <c r="B26" s="352"/>
      <c r="C26" s="345"/>
      <c r="D26" s="345"/>
      <c r="E26" s="345"/>
      <c r="F26" s="345"/>
      <c r="G26" s="345"/>
      <c r="H26" s="345"/>
      <c r="I26" s="345"/>
      <c r="J26" s="345"/>
      <c r="K26" s="345"/>
      <c r="L26" s="345"/>
      <c r="M26" s="346"/>
      <c r="N26" s="345"/>
      <c r="O26"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26" s="335" t="str">
        <f>$P$17</f>
        <v>Acceso no autorizado a nivel lógico por parte de personal interno o terceros de la institución</v>
      </c>
      <c r="Q26" s="336" t="s">
        <v>53</v>
      </c>
      <c r="R26" s="336" t="s">
        <v>857</v>
      </c>
      <c r="S26" s="336" t="s">
        <v>23</v>
      </c>
      <c r="T26" s="337" t="s">
        <v>881</v>
      </c>
      <c r="U26" s="336" t="str">
        <f>IF(Q26="Lógico",Tablas!$I$17,IF(Q26="Físico",Tablas!$I$17,IF(Q26="Locativo",Tablas!$I$17,IF(Q26="Legal",Tablas!$I$19,IF(Q26="Reputacional",Tablas!$I$18,IF(Q26="Financiero",Tablas!$I$16))))))</f>
        <v>Continuidad Operativa</v>
      </c>
      <c r="V26" s="336">
        <v>4</v>
      </c>
      <c r="W26" s="336" t="str">
        <f t="shared" si="14"/>
        <v>Mayor</v>
      </c>
      <c r="X26" s="336">
        <v>3</v>
      </c>
      <c r="Y26" s="336" t="str">
        <f t="shared" si="15"/>
        <v>Posible</v>
      </c>
      <c r="Z26" s="336">
        <f t="shared" ref="Z26" si="19">X26*V26*N25</f>
        <v>156</v>
      </c>
      <c r="AA26" s="338" t="str">
        <f>IF(AND(Z26&gt;=Tablas!$B$39,Z26&lt;Tablas!$C$39),Tablas!$D$39,IF(AND(Z26&gt;=Tablas!$B$40,Z26&lt;Tablas!$C$40),Tablas!$D$40,IF(AND(Z26&gt;=Tablas!$B$41,Z26&lt;Tablas!$C$41),Tablas!$D$41,IF(AND(Z26&gt;=Tablas!$B$42,Z26&lt;=Tablas!$C$42),Tablas!$D$42,"No Aplica"))))</f>
        <v>Moderado</v>
      </c>
    </row>
    <row r="27" spans="1:27" s="151" customFormat="1" ht="45" customHeight="1">
      <c r="A27" s="403">
        <f>A25+1</f>
        <v>9</v>
      </c>
      <c r="B27" s="351" t="s">
        <v>775</v>
      </c>
      <c r="C27" s="333" t="s">
        <v>762</v>
      </c>
      <c r="D27" s="333" t="s">
        <v>910</v>
      </c>
      <c r="E27" s="333" t="s">
        <v>771</v>
      </c>
      <c r="F27" s="333" t="s">
        <v>765</v>
      </c>
      <c r="G27" s="333" t="str">
        <f t="shared" si="9"/>
        <v>Alta</v>
      </c>
      <c r="H27" s="333">
        <v>4</v>
      </c>
      <c r="I27" s="333" t="str">
        <f t="shared" si="10"/>
        <v>Alta</v>
      </c>
      <c r="J27" s="333">
        <v>4</v>
      </c>
      <c r="K27" s="333" t="str">
        <f t="shared" si="11"/>
        <v>Media</v>
      </c>
      <c r="L27" s="333">
        <v>3</v>
      </c>
      <c r="M27" s="334" t="str">
        <f t="shared" si="12"/>
        <v>Alto</v>
      </c>
      <c r="N27" s="333">
        <f t="shared" si="13"/>
        <v>11</v>
      </c>
      <c r="O27" s="335" t="str">
        <f>O16</f>
        <v>El cableado estructurado presente en el Centro de datos principal presenta retrasos en su instalación, no cuenta con canaletas adecuadas para su distribución.</v>
      </c>
      <c r="P27" s="335" t="str">
        <f>$P$16</f>
        <v>Afectación de la disponibilidad de los servicios de información por fallas en el cableado estructurado</v>
      </c>
      <c r="Q27" s="336" t="s">
        <v>54</v>
      </c>
      <c r="R27" s="336" t="s">
        <v>857</v>
      </c>
      <c r="S27" s="336" t="s">
        <v>25</v>
      </c>
      <c r="T27" s="337" t="s">
        <v>869</v>
      </c>
      <c r="U27" s="336" t="str">
        <f>IF(Q27="Lógico",Tablas!$I$17,IF(Q27="Físico",Tablas!$I$17,IF(Q27="Locativo",Tablas!$I$17,IF(Q27="Legal",Tablas!$I$19,IF(Q27="Reputacional",Tablas!$I$18,IF(Q27="Financiero",Tablas!$I$16))))))</f>
        <v>Continuidad Operativa</v>
      </c>
      <c r="V27" s="336">
        <v>4</v>
      </c>
      <c r="W27" s="336" t="str">
        <f t="shared" si="14"/>
        <v>Mayor</v>
      </c>
      <c r="X27" s="336">
        <v>3</v>
      </c>
      <c r="Y27" s="336" t="str">
        <f t="shared" si="15"/>
        <v>Posible</v>
      </c>
      <c r="Z27" s="336">
        <f>X27*V27*N27</f>
        <v>132</v>
      </c>
      <c r="AA27" s="338" t="str">
        <f>IF(AND(Z27&gt;=Tablas!$B$39,Z27&lt;Tablas!$C$39),Tablas!$D$39,IF(AND(Z27&gt;=Tablas!$B$40,Z27&lt;Tablas!$C$40),Tablas!$D$40,IF(AND(Z27&gt;=Tablas!$B$41,Z27&lt;Tablas!$C$41),Tablas!$D$41,IF(AND(Z27&gt;=Tablas!$B$42,Z27&lt;=Tablas!$C$42),Tablas!$D$42,"No Aplica"))))</f>
        <v>Moderado</v>
      </c>
    </row>
    <row r="28" spans="1:27" s="151" customFormat="1" ht="60">
      <c r="A28" s="405"/>
      <c r="B28" s="352"/>
      <c r="C28" s="345"/>
      <c r="D28" s="345"/>
      <c r="E28" s="345"/>
      <c r="F28" s="345"/>
      <c r="G28" s="345"/>
      <c r="H28" s="345"/>
      <c r="I28" s="345"/>
      <c r="J28" s="345"/>
      <c r="K28" s="345"/>
      <c r="L28" s="345"/>
      <c r="M28" s="346"/>
      <c r="N28" s="345"/>
      <c r="O28"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28" s="335" t="str">
        <f>$P$17</f>
        <v>Acceso no autorizado a nivel lógico por parte de personal interno o terceros de la institución</v>
      </c>
      <c r="Q28" s="336" t="s">
        <v>53</v>
      </c>
      <c r="R28" s="336" t="s">
        <v>857</v>
      </c>
      <c r="S28" s="336" t="s">
        <v>23</v>
      </c>
      <c r="T28" s="337" t="s">
        <v>881</v>
      </c>
      <c r="U28" s="336" t="str">
        <f>IF(Q28="Lógico",Tablas!$I$17,IF(Q28="Físico",Tablas!$I$17,IF(Q28="Locativo",Tablas!$I$17,IF(Q28="Legal",Tablas!$I$19,IF(Q28="Reputacional",Tablas!$I$18,IF(Q28="Financiero",Tablas!$I$16))))))</f>
        <v>Continuidad Operativa</v>
      </c>
      <c r="V28" s="336">
        <v>4</v>
      </c>
      <c r="W28" s="336" t="str">
        <f t="shared" si="14"/>
        <v>Mayor</v>
      </c>
      <c r="X28" s="336">
        <v>3</v>
      </c>
      <c r="Y28" s="336" t="str">
        <f t="shared" si="15"/>
        <v>Posible</v>
      </c>
      <c r="Z28" s="336">
        <f t="shared" ref="Z28" si="20">X28*V28*N27</f>
        <v>132</v>
      </c>
      <c r="AA28" s="338" t="str">
        <f>IF(AND(Z28&gt;=Tablas!$B$39,Z28&lt;Tablas!$C$39),Tablas!$D$39,IF(AND(Z28&gt;=Tablas!$B$40,Z28&lt;Tablas!$C$40),Tablas!$D$40,IF(AND(Z28&gt;=Tablas!$B$41,Z28&lt;Tablas!$C$41),Tablas!$D$41,IF(AND(Z28&gt;=Tablas!$B$42,Z28&lt;=Tablas!$C$42),Tablas!$D$42,"No Aplica"))))</f>
        <v>Moderado</v>
      </c>
    </row>
    <row r="29" spans="1:27" s="151" customFormat="1" ht="45">
      <c r="A29" s="403">
        <f>A27+1</f>
        <v>10</v>
      </c>
      <c r="B29" s="351" t="s">
        <v>776</v>
      </c>
      <c r="C29" s="333" t="s">
        <v>762</v>
      </c>
      <c r="D29" s="333" t="s">
        <v>908</v>
      </c>
      <c r="E29" s="333" t="s">
        <v>771</v>
      </c>
      <c r="F29" s="333" t="s">
        <v>765</v>
      </c>
      <c r="G29" s="333" t="str">
        <f t="shared" si="9"/>
        <v>Muy Alta</v>
      </c>
      <c r="H29" s="333">
        <v>5</v>
      </c>
      <c r="I29" s="333" t="str">
        <f t="shared" si="10"/>
        <v>Muy Alta</v>
      </c>
      <c r="J29" s="333">
        <v>5</v>
      </c>
      <c r="K29" s="333" t="str">
        <f t="shared" si="11"/>
        <v>Muy Alta</v>
      </c>
      <c r="L29" s="333">
        <v>5</v>
      </c>
      <c r="M29" s="334" t="str">
        <f t="shared" si="12"/>
        <v>Muy Alto</v>
      </c>
      <c r="N29" s="333">
        <f t="shared" si="13"/>
        <v>15</v>
      </c>
      <c r="O29" s="335" t="str">
        <f>O16</f>
        <v>El cableado estructurado presente en el Centro de datos principal presenta retrasos en su instalación, no cuenta con canaletas adecuadas para su distribución.</v>
      </c>
      <c r="P29" s="335" t="str">
        <f>$P$16</f>
        <v>Afectación de la disponibilidad de los servicios de información por fallas en el cableado estructurado</v>
      </c>
      <c r="Q29" s="336" t="s">
        <v>54</v>
      </c>
      <c r="R29" s="336" t="s">
        <v>857</v>
      </c>
      <c r="S29" s="336" t="s">
        <v>25</v>
      </c>
      <c r="T29" s="337" t="s">
        <v>869</v>
      </c>
      <c r="U29" s="336" t="str">
        <f>IF(Q29="Lógico",Tablas!$I$17,IF(Q29="Físico",Tablas!$I$17,IF(Q29="Locativo",Tablas!$I$17,IF(Q29="Legal",Tablas!$I$19,IF(Q29="Reputacional",Tablas!$I$18,IF(Q29="Financiero",Tablas!$I$16))))))</f>
        <v>Continuidad Operativa</v>
      </c>
      <c r="V29" s="336">
        <v>4</v>
      </c>
      <c r="W29" s="336" t="str">
        <f t="shared" si="14"/>
        <v>Mayor</v>
      </c>
      <c r="X29" s="336">
        <v>3</v>
      </c>
      <c r="Y29" s="336" t="str">
        <f t="shared" si="15"/>
        <v>Posible</v>
      </c>
      <c r="Z29" s="336">
        <f>X29*V29*N29</f>
        <v>180</v>
      </c>
      <c r="AA29" s="338" t="str">
        <f>IF(AND(Z29&gt;=Tablas!$B$39,Z29&lt;Tablas!$C$39),Tablas!$D$39,IF(AND(Z29&gt;=Tablas!$B$40,Z29&lt;Tablas!$C$40),Tablas!$D$40,IF(AND(Z29&gt;=Tablas!$B$41,Z29&lt;Tablas!$C$41),Tablas!$D$41,IF(AND(Z29&gt;=Tablas!$B$42,Z29&lt;=Tablas!$C$42),Tablas!$D$42,"No Aplica"))))</f>
        <v>Alto</v>
      </c>
    </row>
    <row r="30" spans="1:27" s="151" customFormat="1" ht="60">
      <c r="A30" s="405"/>
      <c r="B30" s="352"/>
      <c r="C30" s="345"/>
      <c r="D30" s="345"/>
      <c r="E30" s="345"/>
      <c r="F30" s="345"/>
      <c r="G30" s="345"/>
      <c r="H30" s="345"/>
      <c r="I30" s="345"/>
      <c r="J30" s="345"/>
      <c r="K30" s="345"/>
      <c r="L30" s="345"/>
      <c r="M30" s="346"/>
      <c r="N30" s="345"/>
      <c r="O30"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30" s="335" t="str">
        <f>$P$17</f>
        <v>Acceso no autorizado a nivel lógico por parte de personal interno o terceros de la institución</v>
      </c>
      <c r="Q30" s="336" t="s">
        <v>53</v>
      </c>
      <c r="R30" s="336" t="s">
        <v>857</v>
      </c>
      <c r="S30" s="336" t="s">
        <v>23</v>
      </c>
      <c r="T30" s="337" t="s">
        <v>881</v>
      </c>
      <c r="U30" s="336" t="str">
        <f>IF(Q30="Lógico",Tablas!$I$17,IF(Q30="Físico",Tablas!$I$17,IF(Q30="Locativo",Tablas!$I$17,IF(Q30="Legal",Tablas!$I$19,IF(Q30="Reputacional",Tablas!$I$18,IF(Q30="Financiero",Tablas!$I$16))))))</f>
        <v>Continuidad Operativa</v>
      </c>
      <c r="V30" s="336">
        <v>4</v>
      </c>
      <c r="W30" s="336" t="str">
        <f t="shared" si="14"/>
        <v>Mayor</v>
      </c>
      <c r="X30" s="336">
        <v>3</v>
      </c>
      <c r="Y30" s="336" t="str">
        <f t="shared" si="15"/>
        <v>Posible</v>
      </c>
      <c r="Z30" s="336">
        <f t="shared" ref="Z30" si="21">X30*V30*N29</f>
        <v>180</v>
      </c>
      <c r="AA30" s="338" t="str">
        <f>IF(AND(Z30&gt;=Tablas!$B$39,Z30&lt;Tablas!$C$39),Tablas!$D$39,IF(AND(Z30&gt;=Tablas!$B$40,Z30&lt;Tablas!$C$40),Tablas!$D$40,IF(AND(Z30&gt;=Tablas!$B$41,Z30&lt;Tablas!$C$41),Tablas!$D$41,IF(AND(Z30&gt;=Tablas!$B$42,Z30&lt;=Tablas!$C$42),Tablas!$D$42,"No Aplica"))))</f>
        <v>Alto</v>
      </c>
    </row>
    <row r="31" spans="1:27" s="151" customFormat="1" ht="36.6" customHeight="1">
      <c r="A31" s="403">
        <f>A29+1</f>
        <v>11</v>
      </c>
      <c r="B31" s="351" t="s">
        <v>840</v>
      </c>
      <c r="C31" s="333" t="s">
        <v>762</v>
      </c>
      <c r="D31" s="333" t="s">
        <v>908</v>
      </c>
      <c r="E31" s="333" t="s">
        <v>771</v>
      </c>
      <c r="F31" s="333" t="s">
        <v>765</v>
      </c>
      <c r="G31" s="333" t="str">
        <f t="shared" si="9"/>
        <v>Muy Alta</v>
      </c>
      <c r="H31" s="333">
        <v>5</v>
      </c>
      <c r="I31" s="333" t="str">
        <f t="shared" si="10"/>
        <v>Alta</v>
      </c>
      <c r="J31" s="333">
        <v>4</v>
      </c>
      <c r="K31" s="333" t="str">
        <f t="shared" si="11"/>
        <v>Alta</v>
      </c>
      <c r="L31" s="333">
        <v>4</v>
      </c>
      <c r="M31" s="334" t="str">
        <f t="shared" si="12"/>
        <v>Muy Alto</v>
      </c>
      <c r="N31" s="333">
        <f t="shared" si="13"/>
        <v>13</v>
      </c>
      <c r="O31" s="335" t="str">
        <f>O16</f>
        <v>El cableado estructurado presente en el Centro de datos principal presenta retrasos en su instalación, no cuenta con canaletas adecuadas para su distribución.</v>
      </c>
      <c r="P31" s="335" t="str">
        <f>$P$16</f>
        <v>Afectación de la disponibilidad de los servicios de información por fallas en el cableado estructurado</v>
      </c>
      <c r="Q31" s="336" t="s">
        <v>54</v>
      </c>
      <c r="R31" s="336" t="s">
        <v>857</v>
      </c>
      <c r="S31" s="336" t="s">
        <v>25</v>
      </c>
      <c r="T31" s="337" t="s">
        <v>869</v>
      </c>
      <c r="U31" s="336" t="str">
        <f>IF(Q31="Lógico",Tablas!$I$17,IF(Q31="Físico",Tablas!$I$17,IF(Q31="Locativo",Tablas!$I$17,IF(Q31="Legal",Tablas!$I$19,IF(Q31="Reputacional",Tablas!$I$18,IF(Q31="Financiero",Tablas!$I$16))))))</f>
        <v>Continuidad Operativa</v>
      </c>
      <c r="V31" s="336">
        <v>4</v>
      </c>
      <c r="W31" s="336" t="str">
        <f t="shared" si="14"/>
        <v>Mayor</v>
      </c>
      <c r="X31" s="336">
        <v>3</v>
      </c>
      <c r="Y31" s="336" t="str">
        <f t="shared" si="15"/>
        <v>Posible</v>
      </c>
      <c r="Z31" s="336">
        <f>X31*V31*N31</f>
        <v>156</v>
      </c>
      <c r="AA31" s="338" t="str">
        <f>IF(AND(Z31&gt;=Tablas!$B$39,Z31&lt;Tablas!$C$39),Tablas!$D$39,IF(AND(Z31&gt;=Tablas!$B$40,Z31&lt;Tablas!$C$40),Tablas!$D$40,IF(AND(Z31&gt;=Tablas!$B$41,Z31&lt;Tablas!$C$41),Tablas!$D$41,IF(AND(Z31&gt;=Tablas!$B$42,Z31&lt;=Tablas!$C$42),Tablas!$D$42,"No Aplica"))))</f>
        <v>Moderado</v>
      </c>
    </row>
    <row r="32" spans="1:27" s="151" customFormat="1" ht="60">
      <c r="A32" s="405"/>
      <c r="B32" s="352"/>
      <c r="C32" s="345"/>
      <c r="D32" s="345"/>
      <c r="E32" s="345"/>
      <c r="F32" s="345"/>
      <c r="G32" s="345"/>
      <c r="H32" s="345"/>
      <c r="I32" s="345"/>
      <c r="J32" s="345"/>
      <c r="K32" s="345"/>
      <c r="L32" s="345"/>
      <c r="M32" s="346"/>
      <c r="N32" s="345"/>
      <c r="O32"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32" s="335" t="str">
        <f>$P$17</f>
        <v>Acceso no autorizado a nivel lógico por parte de personal interno o terceros de la institución</v>
      </c>
      <c r="Q32" s="336" t="s">
        <v>53</v>
      </c>
      <c r="R32" s="336" t="s">
        <v>857</v>
      </c>
      <c r="S32" s="336" t="s">
        <v>23</v>
      </c>
      <c r="T32" s="337" t="s">
        <v>881</v>
      </c>
      <c r="U32" s="336" t="str">
        <f>IF(Q32="Lógico",Tablas!$I$17,IF(Q32="Físico",Tablas!$I$17,IF(Q32="Locativo",Tablas!$I$17,IF(Q32="Legal",Tablas!$I$19,IF(Q32="Reputacional",Tablas!$I$18,IF(Q32="Financiero",Tablas!$I$16))))))</f>
        <v>Continuidad Operativa</v>
      </c>
      <c r="V32" s="336">
        <v>4</v>
      </c>
      <c r="W32" s="336" t="str">
        <f t="shared" si="14"/>
        <v>Mayor</v>
      </c>
      <c r="X32" s="336">
        <v>3</v>
      </c>
      <c r="Y32" s="336" t="str">
        <f t="shared" si="15"/>
        <v>Posible</v>
      </c>
      <c r="Z32" s="336">
        <f t="shared" ref="Z32" si="22">X32*V32*N31</f>
        <v>156</v>
      </c>
      <c r="AA32" s="338" t="str">
        <f>IF(AND(Z32&gt;=Tablas!$B$39,Z32&lt;Tablas!$C$39),Tablas!$D$39,IF(AND(Z32&gt;=Tablas!$B$40,Z32&lt;Tablas!$C$40),Tablas!$D$40,IF(AND(Z32&gt;=Tablas!$B$41,Z32&lt;Tablas!$C$41),Tablas!$D$41,IF(AND(Z32&gt;=Tablas!$B$42,Z32&lt;=Tablas!$C$42),Tablas!$D$42,"No Aplica"))))</f>
        <v>Moderado</v>
      </c>
    </row>
    <row r="33" spans="1:27" s="151" customFormat="1" ht="45">
      <c r="A33" s="403">
        <f>A31+1</f>
        <v>12</v>
      </c>
      <c r="B33" s="351" t="s">
        <v>777</v>
      </c>
      <c r="C33" s="333" t="s">
        <v>762</v>
      </c>
      <c r="D33" s="333" t="s">
        <v>908</v>
      </c>
      <c r="E33" s="333" t="s">
        <v>771</v>
      </c>
      <c r="F33" s="333" t="s">
        <v>765</v>
      </c>
      <c r="G33" s="333" t="str">
        <f t="shared" si="9"/>
        <v>Muy Alta</v>
      </c>
      <c r="H33" s="333">
        <v>5</v>
      </c>
      <c r="I33" s="333" t="str">
        <f t="shared" si="10"/>
        <v>Muy Alta</v>
      </c>
      <c r="J33" s="333">
        <v>5</v>
      </c>
      <c r="K33" s="333" t="str">
        <f t="shared" si="11"/>
        <v>Alta</v>
      </c>
      <c r="L33" s="333">
        <v>4</v>
      </c>
      <c r="M33" s="334" t="str">
        <f t="shared" si="12"/>
        <v>Muy Alto</v>
      </c>
      <c r="N33" s="333">
        <f t="shared" si="13"/>
        <v>14</v>
      </c>
      <c r="O33" s="335" t="str">
        <f>O16</f>
        <v>El cableado estructurado presente en el Centro de datos principal presenta retrasos en su instalación, no cuenta con canaletas adecuadas para su distribución.</v>
      </c>
      <c r="P33" s="335" t="str">
        <f>$P$16</f>
        <v>Afectación de la disponibilidad de los servicios de información por fallas en el cableado estructurado</v>
      </c>
      <c r="Q33" s="336" t="s">
        <v>54</v>
      </c>
      <c r="R33" s="336" t="s">
        <v>857</v>
      </c>
      <c r="S33" s="336" t="s">
        <v>25</v>
      </c>
      <c r="T33" s="337" t="s">
        <v>869</v>
      </c>
      <c r="U33" s="336" t="str">
        <f>IF(Q33="Lógico",Tablas!$I$17,IF(Q33="Físico",Tablas!$I$17,IF(Q33="Locativo",Tablas!$I$17,IF(Q33="Legal",Tablas!$I$19,IF(Q33="Reputacional",Tablas!$I$18,IF(Q33="Financiero",Tablas!$I$16))))))</f>
        <v>Continuidad Operativa</v>
      </c>
      <c r="V33" s="336">
        <v>4</v>
      </c>
      <c r="W33" s="336" t="str">
        <f t="shared" si="14"/>
        <v>Mayor</v>
      </c>
      <c r="X33" s="336">
        <v>3</v>
      </c>
      <c r="Y33" s="336" t="str">
        <f t="shared" si="15"/>
        <v>Posible</v>
      </c>
      <c r="Z33" s="336">
        <f>X33*V33*N33</f>
        <v>168</v>
      </c>
      <c r="AA33" s="338" t="str">
        <f>IF(AND(Z33&gt;=Tablas!$B$39,Z33&lt;Tablas!$C$39),Tablas!$D$39,IF(AND(Z33&gt;=Tablas!$B$40,Z33&lt;Tablas!$C$40),Tablas!$D$40,IF(AND(Z33&gt;=Tablas!$B$41,Z33&lt;Tablas!$C$41),Tablas!$D$41,IF(AND(Z33&gt;=Tablas!$B$42,Z33&lt;=Tablas!$C$42),Tablas!$D$42,"No Aplica"))))</f>
        <v>Alto</v>
      </c>
    </row>
    <row r="34" spans="1:27" s="151" customFormat="1" ht="60">
      <c r="A34" s="405"/>
      <c r="B34" s="352"/>
      <c r="C34" s="345"/>
      <c r="D34" s="345"/>
      <c r="E34" s="345"/>
      <c r="F34" s="345"/>
      <c r="G34" s="345"/>
      <c r="H34" s="345"/>
      <c r="I34" s="345"/>
      <c r="J34" s="345"/>
      <c r="K34" s="345"/>
      <c r="L34" s="345"/>
      <c r="M34" s="346"/>
      <c r="N34" s="345"/>
      <c r="O34"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34" s="335" t="str">
        <f>$P$17</f>
        <v>Acceso no autorizado a nivel lógico por parte de personal interno o terceros de la institución</v>
      </c>
      <c r="Q34" s="336" t="s">
        <v>53</v>
      </c>
      <c r="R34" s="336" t="s">
        <v>857</v>
      </c>
      <c r="S34" s="336" t="s">
        <v>23</v>
      </c>
      <c r="T34" s="337" t="s">
        <v>881</v>
      </c>
      <c r="U34" s="336" t="str">
        <f>IF(Q34="Lógico",Tablas!$I$17,IF(Q34="Físico",Tablas!$I$17,IF(Q34="Locativo",Tablas!$I$17,IF(Q34="Legal",Tablas!$I$19,IF(Q34="Reputacional",Tablas!$I$18,IF(Q34="Financiero",Tablas!$I$16))))))</f>
        <v>Continuidad Operativa</v>
      </c>
      <c r="V34" s="336">
        <v>4</v>
      </c>
      <c r="W34" s="336" t="str">
        <f t="shared" si="14"/>
        <v>Mayor</v>
      </c>
      <c r="X34" s="336">
        <v>3</v>
      </c>
      <c r="Y34" s="336" t="str">
        <f t="shared" si="15"/>
        <v>Posible</v>
      </c>
      <c r="Z34" s="336">
        <f t="shared" ref="Z34" si="23">X34*V34*N33</f>
        <v>168</v>
      </c>
      <c r="AA34" s="338" t="str">
        <f>IF(AND(Z34&gt;=Tablas!$B$39,Z34&lt;Tablas!$C$39),Tablas!$D$39,IF(AND(Z34&gt;=Tablas!$B$40,Z34&lt;Tablas!$C$40),Tablas!$D$40,IF(AND(Z34&gt;=Tablas!$B$41,Z34&lt;Tablas!$C$41),Tablas!$D$41,IF(AND(Z34&gt;=Tablas!$B$42,Z34&lt;=Tablas!$C$42),Tablas!$D$42,"No Aplica"))))</f>
        <v>Alto</v>
      </c>
    </row>
    <row r="35" spans="1:27" s="151" customFormat="1" ht="45">
      <c r="A35" s="403">
        <f>A33+1</f>
        <v>13</v>
      </c>
      <c r="B35" s="351" t="s">
        <v>778</v>
      </c>
      <c r="C35" s="333" t="s">
        <v>762</v>
      </c>
      <c r="D35" s="333" t="s">
        <v>908</v>
      </c>
      <c r="E35" s="333" t="s">
        <v>771</v>
      </c>
      <c r="F35" s="333" t="s">
        <v>841</v>
      </c>
      <c r="G35" s="333" t="str">
        <f t="shared" si="9"/>
        <v>Media</v>
      </c>
      <c r="H35" s="333">
        <v>3</v>
      </c>
      <c r="I35" s="333" t="str">
        <f t="shared" si="10"/>
        <v>Media</v>
      </c>
      <c r="J35" s="333">
        <v>3</v>
      </c>
      <c r="K35" s="333" t="str">
        <f t="shared" si="11"/>
        <v>Muy Baja</v>
      </c>
      <c r="L35" s="333">
        <v>1</v>
      </c>
      <c r="M35" s="334" t="str">
        <f t="shared" si="12"/>
        <v>Medio</v>
      </c>
      <c r="N35" s="333">
        <f t="shared" si="13"/>
        <v>7</v>
      </c>
      <c r="O35" s="335" t="str">
        <f>O16</f>
        <v>El cableado estructurado presente en el Centro de datos principal presenta retrasos en su instalación, no cuenta con canaletas adecuadas para su distribución.</v>
      </c>
      <c r="P35" s="335" t="str">
        <f>$P$16</f>
        <v>Afectación de la disponibilidad de los servicios de información por fallas en el cableado estructurado</v>
      </c>
      <c r="Q35" s="336" t="s">
        <v>54</v>
      </c>
      <c r="R35" s="336" t="s">
        <v>857</v>
      </c>
      <c r="S35" s="336" t="s">
        <v>25</v>
      </c>
      <c r="T35" s="337" t="s">
        <v>869</v>
      </c>
      <c r="U35" s="336" t="str">
        <f>IF(Q35="Lógico",Tablas!$I$17,IF(Q35="Físico",Tablas!$I$17,IF(Q35="Locativo",Tablas!$I$17,IF(Q35="Legal",Tablas!$I$19,IF(Q35="Reputacional",Tablas!$I$18,IF(Q35="Financiero",Tablas!$I$16))))))</f>
        <v>Continuidad Operativa</v>
      </c>
      <c r="V35" s="336">
        <v>4</v>
      </c>
      <c r="W35" s="336" t="str">
        <f t="shared" si="14"/>
        <v>Mayor</v>
      </c>
      <c r="X35" s="336">
        <v>3</v>
      </c>
      <c r="Y35" s="336" t="str">
        <f t="shared" si="15"/>
        <v>Posible</v>
      </c>
      <c r="Z35" s="336">
        <f>X35*V35*N35</f>
        <v>84</v>
      </c>
      <c r="AA35" s="338" t="str">
        <f>IF(AND(Z35&gt;=Tablas!$B$39,Z35&lt;Tablas!$C$39),Tablas!$D$39,IF(AND(Z35&gt;=Tablas!$B$40,Z35&lt;Tablas!$C$40),Tablas!$D$40,IF(AND(Z35&gt;=Tablas!$B$41,Z35&lt;Tablas!$C$41),Tablas!$D$41,IF(AND(Z35&gt;=Tablas!$B$42,Z35&lt;=Tablas!$C$42),Tablas!$D$42,"No Aplica"))))</f>
        <v>Bajo</v>
      </c>
    </row>
    <row r="36" spans="1:27" s="151" customFormat="1" ht="60">
      <c r="A36" s="405"/>
      <c r="B36" s="352"/>
      <c r="C36" s="345"/>
      <c r="D36" s="345"/>
      <c r="E36" s="345"/>
      <c r="F36" s="345"/>
      <c r="G36" s="345"/>
      <c r="H36" s="345"/>
      <c r="I36" s="345"/>
      <c r="J36" s="345"/>
      <c r="K36" s="345"/>
      <c r="L36" s="345"/>
      <c r="M36" s="346"/>
      <c r="N36" s="345"/>
      <c r="O36"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36" s="335" t="str">
        <f>$P$17</f>
        <v>Acceso no autorizado a nivel lógico por parte de personal interno o terceros de la institución</v>
      </c>
      <c r="Q36" s="336" t="s">
        <v>53</v>
      </c>
      <c r="R36" s="336" t="s">
        <v>857</v>
      </c>
      <c r="S36" s="336" t="s">
        <v>23</v>
      </c>
      <c r="T36" s="337" t="s">
        <v>881</v>
      </c>
      <c r="U36" s="336" t="str">
        <f>IF(Q36="Lógico",Tablas!$I$17,IF(Q36="Físico",Tablas!$I$17,IF(Q36="Locativo",Tablas!$I$17,IF(Q36="Legal",Tablas!$I$19,IF(Q36="Reputacional",Tablas!$I$18,IF(Q36="Financiero",Tablas!$I$16))))))</f>
        <v>Continuidad Operativa</v>
      </c>
      <c r="V36" s="336">
        <v>4</v>
      </c>
      <c r="W36" s="336" t="str">
        <f t="shared" si="14"/>
        <v>Mayor</v>
      </c>
      <c r="X36" s="336">
        <v>3</v>
      </c>
      <c r="Y36" s="336" t="str">
        <f t="shared" si="15"/>
        <v>Posible</v>
      </c>
      <c r="Z36" s="336">
        <f t="shared" ref="Z36" si="24">X36*V36*N35</f>
        <v>84</v>
      </c>
      <c r="AA36" s="338" t="str">
        <f>IF(AND(Z36&gt;=Tablas!$B$39,Z36&lt;Tablas!$C$39),Tablas!$D$39,IF(AND(Z36&gt;=Tablas!$B$40,Z36&lt;Tablas!$C$40),Tablas!$D$40,IF(AND(Z36&gt;=Tablas!$B$41,Z36&lt;Tablas!$C$41),Tablas!$D$41,IF(AND(Z36&gt;=Tablas!$B$42,Z36&lt;=Tablas!$C$42),Tablas!$D$42,"No Aplica"))))</f>
        <v>Bajo</v>
      </c>
    </row>
    <row r="37" spans="1:27" s="151" customFormat="1" ht="36.6" customHeight="1">
      <c r="A37" s="403">
        <f>A35+1</f>
        <v>14</v>
      </c>
      <c r="B37" s="351" t="s">
        <v>779</v>
      </c>
      <c r="C37" s="333" t="s">
        <v>911</v>
      </c>
      <c r="D37" s="333" t="s">
        <v>909</v>
      </c>
      <c r="E37" s="333" t="s">
        <v>771</v>
      </c>
      <c r="F37" s="333" t="s">
        <v>841</v>
      </c>
      <c r="G37" s="333" t="str">
        <f t="shared" si="9"/>
        <v>Muy Alta</v>
      </c>
      <c r="H37" s="333">
        <v>5</v>
      </c>
      <c r="I37" s="333" t="str">
        <f t="shared" si="10"/>
        <v>Muy Alta</v>
      </c>
      <c r="J37" s="333">
        <v>5</v>
      </c>
      <c r="K37" s="333" t="str">
        <f t="shared" si="11"/>
        <v>Media</v>
      </c>
      <c r="L37" s="333">
        <v>3</v>
      </c>
      <c r="M37" s="334" t="str">
        <f t="shared" si="12"/>
        <v>Muy Alto</v>
      </c>
      <c r="N37" s="333">
        <f t="shared" si="13"/>
        <v>13</v>
      </c>
      <c r="O37" s="335" t="str">
        <f>$O$16</f>
        <v>El cableado estructurado presente en el Centro de datos principal presenta retrasos en su instalación, no cuenta con canaletas adecuadas para su distribución.</v>
      </c>
      <c r="P37" s="335" t="str">
        <f>$P$16</f>
        <v>Afectación de la disponibilidad de los servicios de información por fallas en el cableado estructurado</v>
      </c>
      <c r="Q37" s="336" t="s">
        <v>54</v>
      </c>
      <c r="R37" s="336" t="s">
        <v>857</v>
      </c>
      <c r="S37" s="336" t="s">
        <v>25</v>
      </c>
      <c r="T37" s="337" t="s">
        <v>869</v>
      </c>
      <c r="U37" s="336" t="str">
        <f>IF(Q37="Lógico",Tablas!$I$17,IF(Q37="Físico",Tablas!$I$17,IF(Q37="Locativo",Tablas!$I$17,IF(Q37="Legal",Tablas!$I$19,IF(Q37="Reputacional",Tablas!$I$18,IF(Q37="Financiero",Tablas!$I$16))))))</f>
        <v>Continuidad Operativa</v>
      </c>
      <c r="V37" s="336">
        <v>4</v>
      </c>
      <c r="W37" s="336" t="str">
        <f t="shared" si="14"/>
        <v>Mayor</v>
      </c>
      <c r="X37" s="336">
        <v>3</v>
      </c>
      <c r="Y37" s="336" t="str">
        <f t="shared" si="15"/>
        <v>Posible</v>
      </c>
      <c r="Z37" s="336">
        <f>X37*V37*N37</f>
        <v>156</v>
      </c>
      <c r="AA37" s="338" t="str">
        <f>IF(AND(Z37&gt;=Tablas!$B$39,Z37&lt;Tablas!$C$39),Tablas!$D$39,IF(AND(Z37&gt;=Tablas!$B$40,Z37&lt;Tablas!$C$40),Tablas!$D$40,IF(AND(Z37&gt;=Tablas!$B$41,Z37&lt;Tablas!$C$41),Tablas!$D$41,IF(AND(Z37&gt;=Tablas!$B$42,Z37&lt;=Tablas!$C$42),Tablas!$D$42,"No Aplica"))))</f>
        <v>Moderado</v>
      </c>
    </row>
    <row r="38" spans="1:27" s="151" customFormat="1" ht="60">
      <c r="A38" s="405"/>
      <c r="B38" s="352"/>
      <c r="C38" s="345"/>
      <c r="D38" s="345"/>
      <c r="E38" s="345"/>
      <c r="F38" s="345"/>
      <c r="G38" s="345"/>
      <c r="H38" s="345"/>
      <c r="I38" s="345"/>
      <c r="J38" s="345"/>
      <c r="K38" s="345"/>
      <c r="L38" s="345"/>
      <c r="M38" s="346"/>
      <c r="N38" s="345"/>
      <c r="O38"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38" s="335" t="str">
        <f>$P$17</f>
        <v>Acceso no autorizado a nivel lógico por parte de personal interno o terceros de la institución</v>
      </c>
      <c r="Q38" s="336" t="s">
        <v>53</v>
      </c>
      <c r="R38" s="336" t="s">
        <v>857</v>
      </c>
      <c r="S38" s="336" t="s">
        <v>23</v>
      </c>
      <c r="T38" s="337" t="s">
        <v>881</v>
      </c>
      <c r="U38" s="336" t="str">
        <f>IF(Q38="Lógico",Tablas!$I$17,IF(Q38="Físico",Tablas!$I$17,IF(Q38="Locativo",Tablas!$I$17,IF(Q38="Legal",Tablas!$I$19,IF(Q38="Reputacional",Tablas!$I$18,IF(Q38="Financiero",Tablas!$I$16))))))</f>
        <v>Continuidad Operativa</v>
      </c>
      <c r="V38" s="336">
        <v>4</v>
      </c>
      <c r="W38" s="336" t="str">
        <f t="shared" si="14"/>
        <v>Mayor</v>
      </c>
      <c r="X38" s="336">
        <v>3</v>
      </c>
      <c r="Y38" s="336" t="str">
        <f t="shared" si="15"/>
        <v>Posible</v>
      </c>
      <c r="Z38" s="336">
        <f t="shared" ref="Z38" si="25">X38*V38*N37</f>
        <v>156</v>
      </c>
      <c r="AA38" s="338" t="str">
        <f>IF(AND(Z38&gt;=Tablas!$B$39,Z38&lt;Tablas!$C$39),Tablas!$D$39,IF(AND(Z38&gt;=Tablas!$B$40,Z38&lt;Tablas!$C$40),Tablas!$D$40,IF(AND(Z38&gt;=Tablas!$B$41,Z38&lt;Tablas!$C$41),Tablas!$D$41,IF(AND(Z38&gt;=Tablas!$B$42,Z38&lt;=Tablas!$C$42),Tablas!$D$42,"No Aplica"))))</f>
        <v>Moderado</v>
      </c>
    </row>
    <row r="39" spans="1:27" s="151" customFormat="1" ht="36.6" customHeight="1">
      <c r="A39" s="403">
        <f>A37+1</f>
        <v>15</v>
      </c>
      <c r="B39" s="351" t="s">
        <v>780</v>
      </c>
      <c r="C39" s="333" t="s">
        <v>762</v>
      </c>
      <c r="D39" s="333" t="s">
        <v>759</v>
      </c>
      <c r="E39" s="333" t="s">
        <v>771</v>
      </c>
      <c r="F39" s="333" t="s">
        <v>841</v>
      </c>
      <c r="G39" s="333" t="str">
        <f t="shared" si="9"/>
        <v>Muy Alta</v>
      </c>
      <c r="H39" s="333">
        <v>5</v>
      </c>
      <c r="I39" s="333" t="str">
        <f t="shared" si="10"/>
        <v>Alta</v>
      </c>
      <c r="J39" s="333">
        <v>4</v>
      </c>
      <c r="K39" s="333" t="str">
        <f t="shared" si="11"/>
        <v>Media</v>
      </c>
      <c r="L39" s="333">
        <v>3</v>
      </c>
      <c r="M39" s="334" t="str">
        <f t="shared" si="12"/>
        <v>Alto</v>
      </c>
      <c r="N39" s="333">
        <f t="shared" si="13"/>
        <v>12</v>
      </c>
      <c r="O39" s="335" t="str">
        <f t="shared" ref="O39:O53" si="26">$O$16</f>
        <v>El cableado estructurado presente en el Centro de datos principal presenta retrasos en su instalación, no cuenta con canaletas adecuadas para su distribución.</v>
      </c>
      <c r="P39" s="335" t="str">
        <f>$P$16</f>
        <v>Afectación de la disponibilidad de los servicios de información por fallas en el cableado estructurado</v>
      </c>
      <c r="Q39" s="336" t="s">
        <v>54</v>
      </c>
      <c r="R39" s="336" t="s">
        <v>857</v>
      </c>
      <c r="S39" s="336" t="s">
        <v>25</v>
      </c>
      <c r="T39" s="337" t="s">
        <v>869</v>
      </c>
      <c r="U39" s="336" t="str">
        <f>IF(Q39="Lógico",Tablas!$I$17,IF(Q39="Físico",Tablas!$I$17,IF(Q39="Locativo",Tablas!$I$17,IF(Q39="Legal",Tablas!$I$19,IF(Q39="Reputacional",Tablas!$I$18,IF(Q39="Financiero",Tablas!$I$16))))))</f>
        <v>Continuidad Operativa</v>
      </c>
      <c r="V39" s="336">
        <v>4</v>
      </c>
      <c r="W39" s="336" t="str">
        <f t="shared" si="14"/>
        <v>Mayor</v>
      </c>
      <c r="X39" s="336">
        <v>3</v>
      </c>
      <c r="Y39" s="336" t="str">
        <f t="shared" si="15"/>
        <v>Posible</v>
      </c>
      <c r="Z39" s="336">
        <f>X39*V39*N39</f>
        <v>144</v>
      </c>
      <c r="AA39" s="338" t="str">
        <f>IF(AND(Z39&gt;=Tablas!$B$39,Z39&lt;Tablas!$C$39),Tablas!$D$39,IF(AND(Z39&gt;=Tablas!$B$40,Z39&lt;Tablas!$C$40),Tablas!$D$40,IF(AND(Z39&gt;=Tablas!$B$41,Z39&lt;Tablas!$C$41),Tablas!$D$41,IF(AND(Z39&gt;=Tablas!$B$42,Z39&lt;=Tablas!$C$42),Tablas!$D$42,"No Aplica"))))</f>
        <v>Moderado</v>
      </c>
    </row>
    <row r="40" spans="1:27" s="151" customFormat="1" ht="60">
      <c r="A40" s="405"/>
      <c r="B40" s="352"/>
      <c r="C40" s="345"/>
      <c r="D40" s="345"/>
      <c r="E40" s="345"/>
      <c r="F40" s="345"/>
      <c r="G40" s="345"/>
      <c r="H40" s="345"/>
      <c r="I40" s="345"/>
      <c r="J40" s="345"/>
      <c r="K40" s="345"/>
      <c r="L40" s="345"/>
      <c r="M40" s="346"/>
      <c r="N40" s="345"/>
      <c r="O40"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40" s="335" t="str">
        <f>$P$17</f>
        <v>Acceso no autorizado a nivel lógico por parte de personal interno o terceros de la institución</v>
      </c>
      <c r="Q40" s="336" t="s">
        <v>53</v>
      </c>
      <c r="R40" s="336" t="s">
        <v>857</v>
      </c>
      <c r="S40" s="336" t="s">
        <v>23</v>
      </c>
      <c r="T40" s="337" t="s">
        <v>881</v>
      </c>
      <c r="U40" s="336" t="str">
        <f>IF(Q40="Lógico",Tablas!$I$17,IF(Q40="Físico",Tablas!$I$17,IF(Q40="Locativo",Tablas!$I$17,IF(Q40="Legal",Tablas!$I$19,IF(Q40="Reputacional",Tablas!$I$18,IF(Q40="Financiero",Tablas!$I$16))))))</f>
        <v>Continuidad Operativa</v>
      </c>
      <c r="V40" s="336">
        <v>4</v>
      </c>
      <c r="W40" s="336" t="str">
        <f t="shared" si="14"/>
        <v>Mayor</v>
      </c>
      <c r="X40" s="336">
        <v>3</v>
      </c>
      <c r="Y40" s="336" t="str">
        <f t="shared" si="15"/>
        <v>Posible</v>
      </c>
      <c r="Z40" s="336">
        <f t="shared" ref="Z40" si="27">X40*V40*N39</f>
        <v>144</v>
      </c>
      <c r="AA40" s="338" t="str">
        <f>IF(AND(Z40&gt;=Tablas!$B$39,Z40&lt;Tablas!$C$39),Tablas!$D$39,IF(AND(Z40&gt;=Tablas!$B$40,Z40&lt;Tablas!$C$40),Tablas!$D$40,IF(AND(Z40&gt;=Tablas!$B$41,Z40&lt;Tablas!$C$41),Tablas!$D$41,IF(AND(Z40&gt;=Tablas!$B$42,Z40&lt;=Tablas!$C$42),Tablas!$D$42,"No Aplica"))))</f>
        <v>Moderado</v>
      </c>
    </row>
    <row r="41" spans="1:27" s="151" customFormat="1" ht="36.6" customHeight="1">
      <c r="A41" s="403">
        <f>A39+1</f>
        <v>16</v>
      </c>
      <c r="B41" s="351" t="s">
        <v>781</v>
      </c>
      <c r="C41" s="333" t="s">
        <v>913</v>
      </c>
      <c r="D41" s="333" t="s">
        <v>910</v>
      </c>
      <c r="E41" s="333" t="s">
        <v>771</v>
      </c>
      <c r="F41" s="333" t="s">
        <v>841</v>
      </c>
      <c r="G41" s="333" t="str">
        <f t="shared" si="9"/>
        <v>Alta</v>
      </c>
      <c r="H41" s="333">
        <v>4</v>
      </c>
      <c r="I41" s="333" t="str">
        <f t="shared" si="10"/>
        <v>Muy Alta</v>
      </c>
      <c r="J41" s="333">
        <v>5</v>
      </c>
      <c r="K41" s="333" t="str">
        <f t="shared" si="11"/>
        <v>Media</v>
      </c>
      <c r="L41" s="333">
        <v>3</v>
      </c>
      <c r="M41" s="334" t="str">
        <f t="shared" si="12"/>
        <v>Alto</v>
      </c>
      <c r="N41" s="333">
        <f t="shared" si="13"/>
        <v>12</v>
      </c>
      <c r="O41" s="335" t="str">
        <f t="shared" si="26"/>
        <v>El cableado estructurado presente en el Centro de datos principal presenta retrasos en su instalación, no cuenta con canaletas adecuadas para su distribución.</v>
      </c>
      <c r="P41" s="335" t="str">
        <f>$P$16</f>
        <v>Afectación de la disponibilidad de los servicios de información por fallas en el cableado estructurado</v>
      </c>
      <c r="Q41" s="336" t="s">
        <v>54</v>
      </c>
      <c r="R41" s="336" t="s">
        <v>857</v>
      </c>
      <c r="S41" s="336" t="s">
        <v>25</v>
      </c>
      <c r="T41" s="337" t="s">
        <v>869</v>
      </c>
      <c r="U41" s="336" t="str">
        <f>IF(Q41="Lógico",Tablas!$I$17,IF(Q41="Físico",Tablas!$I$17,IF(Q41="Locativo",Tablas!$I$17,IF(Q41="Legal",Tablas!$I$19,IF(Q41="Reputacional",Tablas!$I$18,IF(Q41="Financiero",Tablas!$I$16))))))</f>
        <v>Continuidad Operativa</v>
      </c>
      <c r="V41" s="336">
        <v>4</v>
      </c>
      <c r="W41" s="336" t="str">
        <f t="shared" si="14"/>
        <v>Mayor</v>
      </c>
      <c r="X41" s="336">
        <v>3</v>
      </c>
      <c r="Y41" s="336" t="str">
        <f t="shared" si="15"/>
        <v>Posible</v>
      </c>
      <c r="Z41" s="336">
        <f>X41*V41*N41</f>
        <v>144</v>
      </c>
      <c r="AA41" s="338" t="str">
        <f>IF(AND(Z41&gt;=Tablas!$B$39,Z41&lt;Tablas!$C$39),Tablas!$D$39,IF(AND(Z41&gt;=Tablas!$B$40,Z41&lt;Tablas!$C$40),Tablas!$D$40,IF(AND(Z41&gt;=Tablas!$B$41,Z41&lt;Tablas!$C$41),Tablas!$D$41,IF(AND(Z41&gt;=Tablas!$B$42,Z41&lt;=Tablas!$C$42),Tablas!$D$42,"No Aplica"))))</f>
        <v>Moderado</v>
      </c>
    </row>
    <row r="42" spans="1:27" s="151" customFormat="1" ht="60">
      <c r="A42" s="405"/>
      <c r="B42" s="352"/>
      <c r="C42" s="345"/>
      <c r="D42" s="345"/>
      <c r="E42" s="345"/>
      <c r="F42" s="345"/>
      <c r="G42" s="345"/>
      <c r="H42" s="345"/>
      <c r="I42" s="345"/>
      <c r="J42" s="345"/>
      <c r="K42" s="345"/>
      <c r="L42" s="345"/>
      <c r="M42" s="346"/>
      <c r="N42" s="345"/>
      <c r="O42"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42" s="335" t="str">
        <f>$P$17</f>
        <v>Acceso no autorizado a nivel lógico por parte de personal interno o terceros de la institución</v>
      </c>
      <c r="Q42" s="336" t="s">
        <v>53</v>
      </c>
      <c r="R42" s="336" t="s">
        <v>857</v>
      </c>
      <c r="S42" s="336" t="s">
        <v>23</v>
      </c>
      <c r="T42" s="337" t="s">
        <v>881</v>
      </c>
      <c r="U42" s="336" t="str">
        <f>IF(Q42="Lógico",Tablas!$I$17,IF(Q42="Físico",Tablas!$I$17,IF(Q42="Locativo",Tablas!$I$17,IF(Q42="Legal",Tablas!$I$19,IF(Q42="Reputacional",Tablas!$I$18,IF(Q42="Financiero",Tablas!$I$16))))))</f>
        <v>Continuidad Operativa</v>
      </c>
      <c r="V42" s="336">
        <v>4</v>
      </c>
      <c r="W42" s="336" t="str">
        <f t="shared" si="14"/>
        <v>Mayor</v>
      </c>
      <c r="X42" s="336">
        <v>3</v>
      </c>
      <c r="Y42" s="336" t="str">
        <f t="shared" si="15"/>
        <v>Posible</v>
      </c>
      <c r="Z42" s="336">
        <f t="shared" ref="Z42" si="28">X42*V42*N41</f>
        <v>144</v>
      </c>
      <c r="AA42" s="338" t="str">
        <f>IF(AND(Z42&gt;=Tablas!$B$39,Z42&lt;Tablas!$C$39),Tablas!$D$39,IF(AND(Z42&gt;=Tablas!$B$40,Z42&lt;Tablas!$C$40),Tablas!$D$40,IF(AND(Z42&gt;=Tablas!$B$41,Z42&lt;Tablas!$C$41),Tablas!$D$41,IF(AND(Z42&gt;=Tablas!$B$42,Z42&lt;=Tablas!$C$42),Tablas!$D$42,"No Aplica"))))</f>
        <v>Moderado</v>
      </c>
    </row>
    <row r="43" spans="1:27" s="151" customFormat="1" ht="45">
      <c r="A43" s="403">
        <f>A41+1</f>
        <v>17</v>
      </c>
      <c r="B43" s="351" t="s">
        <v>969</v>
      </c>
      <c r="C43" s="333" t="s">
        <v>762</v>
      </c>
      <c r="D43" s="333" t="s">
        <v>908</v>
      </c>
      <c r="E43" s="333" t="s">
        <v>771</v>
      </c>
      <c r="F43" s="333" t="s">
        <v>841</v>
      </c>
      <c r="G43" s="333" t="str">
        <f t="shared" si="9"/>
        <v>Media</v>
      </c>
      <c r="H43" s="333">
        <v>3</v>
      </c>
      <c r="I43" s="333" t="str">
        <f t="shared" si="10"/>
        <v>Media</v>
      </c>
      <c r="J43" s="333">
        <v>3</v>
      </c>
      <c r="K43" s="333" t="str">
        <f t="shared" si="11"/>
        <v>Alta</v>
      </c>
      <c r="L43" s="333">
        <v>4</v>
      </c>
      <c r="M43" s="334" t="str">
        <f t="shared" si="12"/>
        <v>Alto</v>
      </c>
      <c r="N43" s="333">
        <f t="shared" si="13"/>
        <v>10</v>
      </c>
      <c r="O43" s="335" t="str">
        <f t="shared" si="26"/>
        <v>El cableado estructurado presente en el Centro de datos principal presenta retrasos en su instalación, no cuenta con canaletas adecuadas para su distribución.</v>
      </c>
      <c r="P43" s="335" t="str">
        <f>$P$16</f>
        <v>Afectación de la disponibilidad de los servicios de información por fallas en el cableado estructurado</v>
      </c>
      <c r="Q43" s="336" t="s">
        <v>54</v>
      </c>
      <c r="R43" s="336" t="s">
        <v>857</v>
      </c>
      <c r="S43" s="336" t="s">
        <v>25</v>
      </c>
      <c r="T43" s="337" t="s">
        <v>869</v>
      </c>
      <c r="U43" s="336" t="str">
        <f>IF(Q43="Lógico",Tablas!$I$17,IF(Q43="Físico",Tablas!$I$17,IF(Q43="Locativo",Tablas!$I$17,IF(Q43="Legal",Tablas!$I$19,IF(Q43="Reputacional",Tablas!$I$18,IF(Q43="Financiero",Tablas!$I$16))))))</f>
        <v>Continuidad Operativa</v>
      </c>
      <c r="V43" s="336">
        <v>4</v>
      </c>
      <c r="W43" s="336" t="str">
        <f t="shared" ref="W43:W51" si="29">IF(V43=1,"Insignificante",IF(V43=2,"Menor",IF(V43=3,"Moderado",IF(V43=4,"Mayor",IF(V43=5,"Catastrófico", "No Aplica")))))</f>
        <v>Mayor</v>
      </c>
      <c r="X43" s="336">
        <v>3</v>
      </c>
      <c r="Y43" s="336" t="str">
        <f t="shared" ref="Y43:Y51" si="30">IF(X43=1,"Raro",IF(X43=2,"Improbable",IF(X43=3,"Posible",IF(X43=4,"Probable",IF(X43=5,"Casi Seguro", "No Aplica")))))</f>
        <v>Posible</v>
      </c>
      <c r="Z43" s="336">
        <f>X43*V43*N43</f>
        <v>120</v>
      </c>
      <c r="AA43" s="338" t="str">
        <f>IF(AND(Z43&gt;=Tablas!$B$39,Z43&lt;Tablas!$C$39),Tablas!$D$39,IF(AND(Z43&gt;=Tablas!$B$40,Z43&lt;Tablas!$C$40),Tablas!$D$40,IF(AND(Z43&gt;=Tablas!$B$41,Z43&lt;Tablas!$C$41),Tablas!$D$41,IF(AND(Z43&gt;=Tablas!$B$42,Z43&lt;=Tablas!$C$42),Tablas!$D$42,"No Aplica"))))</f>
        <v>Moderado</v>
      </c>
    </row>
    <row r="44" spans="1:27" s="151" customFormat="1" ht="60">
      <c r="A44" s="405"/>
      <c r="B44" s="352"/>
      <c r="C44" s="345"/>
      <c r="D44" s="345"/>
      <c r="E44" s="345"/>
      <c r="F44" s="345"/>
      <c r="G44" s="345"/>
      <c r="H44" s="345"/>
      <c r="I44" s="345"/>
      <c r="J44" s="345"/>
      <c r="K44" s="345"/>
      <c r="L44" s="345"/>
      <c r="M44" s="346"/>
      <c r="N44" s="345"/>
      <c r="O44"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44" s="335" t="str">
        <f>$P$17</f>
        <v>Acceso no autorizado a nivel lógico por parte de personal interno o terceros de la institución</v>
      </c>
      <c r="Q44" s="336" t="s">
        <v>53</v>
      </c>
      <c r="R44" s="336" t="s">
        <v>857</v>
      </c>
      <c r="S44" s="336" t="s">
        <v>23</v>
      </c>
      <c r="T44" s="337" t="s">
        <v>881</v>
      </c>
      <c r="U44" s="336" t="str">
        <f>IF(Q44="Lógico",Tablas!$I$17,IF(Q44="Físico",Tablas!$I$17,IF(Q44="Locativo",Tablas!$I$17,IF(Q44="Legal",Tablas!$I$19,IF(Q44="Reputacional",Tablas!$I$18,IF(Q44="Financiero",Tablas!$I$16))))))</f>
        <v>Continuidad Operativa</v>
      </c>
      <c r="V44" s="336">
        <v>4</v>
      </c>
      <c r="W44" s="336" t="str">
        <f t="shared" si="14"/>
        <v>Mayor</v>
      </c>
      <c r="X44" s="336">
        <v>3</v>
      </c>
      <c r="Y44" s="336" t="str">
        <f t="shared" si="15"/>
        <v>Posible</v>
      </c>
      <c r="Z44" s="336">
        <f t="shared" ref="Z44" si="31">X44*V44*N43</f>
        <v>120</v>
      </c>
      <c r="AA44" s="338" t="str">
        <f>IF(AND(Z44&gt;=Tablas!$B$39,Z44&lt;Tablas!$C$39),Tablas!$D$39,IF(AND(Z44&gt;=Tablas!$B$40,Z44&lt;Tablas!$C$40),Tablas!$D$40,IF(AND(Z44&gt;=Tablas!$B$41,Z44&lt;Tablas!$C$41),Tablas!$D$41,IF(AND(Z44&gt;=Tablas!$B$42,Z44&lt;=Tablas!$C$42),Tablas!$D$42,"No Aplica"))))</f>
        <v>Moderado</v>
      </c>
    </row>
    <row r="45" spans="1:27" s="151" customFormat="1" ht="36.6" customHeight="1">
      <c r="A45" s="403">
        <f>A43+1</f>
        <v>18</v>
      </c>
      <c r="B45" s="351" t="s">
        <v>782</v>
      </c>
      <c r="C45" s="333" t="s">
        <v>762</v>
      </c>
      <c r="D45" s="333" t="s">
        <v>914</v>
      </c>
      <c r="E45" s="333" t="s">
        <v>771</v>
      </c>
      <c r="F45" s="333" t="s">
        <v>765</v>
      </c>
      <c r="G45" s="333" t="str">
        <f t="shared" si="9"/>
        <v>Muy Alta</v>
      </c>
      <c r="H45" s="333">
        <v>5</v>
      </c>
      <c r="I45" s="333" t="str">
        <f t="shared" si="10"/>
        <v>Muy Alta</v>
      </c>
      <c r="J45" s="333">
        <v>5</v>
      </c>
      <c r="K45" s="333" t="str">
        <f t="shared" si="11"/>
        <v>Alta</v>
      </c>
      <c r="L45" s="333">
        <v>4</v>
      </c>
      <c r="M45" s="334" t="str">
        <f t="shared" si="12"/>
        <v>Muy Alto</v>
      </c>
      <c r="N45" s="333">
        <f t="shared" si="13"/>
        <v>14</v>
      </c>
      <c r="O45" s="335" t="str">
        <f t="shared" si="26"/>
        <v>El cableado estructurado presente en el Centro de datos principal presenta retrasos en su instalación, no cuenta con canaletas adecuadas para su distribución.</v>
      </c>
      <c r="P45" s="335" t="str">
        <f>$P$16</f>
        <v>Afectación de la disponibilidad de los servicios de información por fallas en el cableado estructurado</v>
      </c>
      <c r="Q45" s="336" t="s">
        <v>54</v>
      </c>
      <c r="R45" s="336" t="s">
        <v>857</v>
      </c>
      <c r="S45" s="336" t="s">
        <v>25</v>
      </c>
      <c r="T45" s="337" t="s">
        <v>869</v>
      </c>
      <c r="U45" s="336" t="str">
        <f>IF(Q45="Lógico",Tablas!$I$17,IF(Q45="Físico",Tablas!$I$17,IF(Q45="Locativo",Tablas!$I$17,IF(Q45="Legal",Tablas!$I$19,IF(Q45="Reputacional",Tablas!$I$18,IF(Q45="Financiero",Tablas!$I$16))))))</f>
        <v>Continuidad Operativa</v>
      </c>
      <c r="V45" s="336">
        <v>4</v>
      </c>
      <c r="W45" s="336" t="str">
        <f t="shared" si="29"/>
        <v>Mayor</v>
      </c>
      <c r="X45" s="336">
        <v>3</v>
      </c>
      <c r="Y45" s="336" t="str">
        <f t="shared" si="30"/>
        <v>Posible</v>
      </c>
      <c r="Z45" s="336">
        <f>X45*V45*N45</f>
        <v>168</v>
      </c>
      <c r="AA45" s="338" t="str">
        <f>IF(AND(Z45&gt;=Tablas!$B$39,Z45&lt;Tablas!$C$39),Tablas!$D$39,IF(AND(Z45&gt;=Tablas!$B$40,Z45&lt;Tablas!$C$40),Tablas!$D$40,IF(AND(Z45&gt;=Tablas!$B$41,Z45&lt;Tablas!$C$41),Tablas!$D$41,IF(AND(Z45&gt;=Tablas!$B$42,Z45&lt;=Tablas!$C$42),Tablas!$D$42,"No Aplica"))))</f>
        <v>Alto</v>
      </c>
    </row>
    <row r="46" spans="1:27" s="151" customFormat="1" ht="60">
      <c r="A46" s="405"/>
      <c r="B46" s="352"/>
      <c r="C46" s="345"/>
      <c r="D46" s="345"/>
      <c r="E46" s="345"/>
      <c r="F46" s="345"/>
      <c r="G46" s="345"/>
      <c r="H46" s="345"/>
      <c r="I46" s="345"/>
      <c r="J46" s="345"/>
      <c r="K46" s="345"/>
      <c r="L46" s="345"/>
      <c r="M46" s="346"/>
      <c r="N46" s="345"/>
      <c r="O46"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46" s="335" t="str">
        <f>$P$17</f>
        <v>Acceso no autorizado a nivel lógico por parte de personal interno o terceros de la institución</v>
      </c>
      <c r="Q46" s="336" t="s">
        <v>53</v>
      </c>
      <c r="R46" s="336" t="s">
        <v>857</v>
      </c>
      <c r="S46" s="336" t="s">
        <v>23</v>
      </c>
      <c r="T46" s="337" t="s">
        <v>881</v>
      </c>
      <c r="U46" s="336" t="str">
        <f>IF(Q46="Lógico",Tablas!$I$17,IF(Q46="Físico",Tablas!$I$17,IF(Q46="Locativo",Tablas!$I$17,IF(Q46="Legal",Tablas!$I$19,IF(Q46="Reputacional",Tablas!$I$18,IF(Q46="Financiero",Tablas!$I$16))))))</f>
        <v>Continuidad Operativa</v>
      </c>
      <c r="V46" s="336">
        <v>4</v>
      </c>
      <c r="W46" s="336" t="str">
        <f t="shared" si="14"/>
        <v>Mayor</v>
      </c>
      <c r="X46" s="336">
        <v>3</v>
      </c>
      <c r="Y46" s="336" t="str">
        <f t="shared" si="15"/>
        <v>Posible</v>
      </c>
      <c r="Z46" s="336">
        <f t="shared" ref="Z46" si="32">X46*V46*N45</f>
        <v>168</v>
      </c>
      <c r="AA46" s="338" t="str">
        <f>IF(AND(Z46&gt;=Tablas!$B$39,Z46&lt;Tablas!$C$39),Tablas!$D$39,IF(AND(Z46&gt;=Tablas!$B$40,Z46&lt;Tablas!$C$40),Tablas!$D$40,IF(AND(Z46&gt;=Tablas!$B$41,Z46&lt;Tablas!$C$41),Tablas!$D$41,IF(AND(Z46&gt;=Tablas!$B$42,Z46&lt;=Tablas!$C$42),Tablas!$D$42,"No Aplica"))))</f>
        <v>Alto</v>
      </c>
    </row>
    <row r="47" spans="1:27" s="151" customFormat="1" ht="43.15" customHeight="1">
      <c r="A47" s="403">
        <f>A45+1</f>
        <v>19</v>
      </c>
      <c r="B47" s="351" t="s">
        <v>842</v>
      </c>
      <c r="C47" s="333" t="s">
        <v>762</v>
      </c>
      <c r="D47" s="333" t="s">
        <v>914</v>
      </c>
      <c r="E47" s="333" t="s">
        <v>771</v>
      </c>
      <c r="F47" s="333" t="s">
        <v>765</v>
      </c>
      <c r="G47" s="333" t="str">
        <f t="shared" si="9"/>
        <v>Muy Alta</v>
      </c>
      <c r="H47" s="333">
        <v>5</v>
      </c>
      <c r="I47" s="333" t="str">
        <f t="shared" si="10"/>
        <v>Muy Alta</v>
      </c>
      <c r="J47" s="333">
        <v>5</v>
      </c>
      <c r="K47" s="333" t="str">
        <f t="shared" si="11"/>
        <v>Alta</v>
      </c>
      <c r="L47" s="333">
        <v>4</v>
      </c>
      <c r="M47" s="334" t="str">
        <f t="shared" si="12"/>
        <v>Muy Alto</v>
      </c>
      <c r="N47" s="333">
        <f t="shared" si="13"/>
        <v>14</v>
      </c>
      <c r="O47" s="335" t="str">
        <f t="shared" si="26"/>
        <v>El cableado estructurado presente en el Centro de datos principal presenta retrasos en su instalación, no cuenta con canaletas adecuadas para su distribución.</v>
      </c>
      <c r="P47" s="335" t="str">
        <f>$P$16</f>
        <v>Afectación de la disponibilidad de los servicios de información por fallas en el cableado estructurado</v>
      </c>
      <c r="Q47" s="336" t="s">
        <v>54</v>
      </c>
      <c r="R47" s="336" t="s">
        <v>857</v>
      </c>
      <c r="S47" s="336" t="s">
        <v>25</v>
      </c>
      <c r="T47" s="337" t="s">
        <v>869</v>
      </c>
      <c r="U47" s="336" t="str">
        <f>IF(Q47="Lógico",Tablas!$I$17,IF(Q47="Físico",Tablas!$I$17,IF(Q47="Locativo",Tablas!$I$17,IF(Q47="Legal",Tablas!$I$19,IF(Q47="Reputacional",Tablas!$I$18,IF(Q47="Financiero",Tablas!$I$16))))))</f>
        <v>Continuidad Operativa</v>
      </c>
      <c r="V47" s="336">
        <v>4</v>
      </c>
      <c r="W47" s="336" t="str">
        <f t="shared" si="29"/>
        <v>Mayor</v>
      </c>
      <c r="X47" s="336">
        <v>3</v>
      </c>
      <c r="Y47" s="336" t="str">
        <f t="shared" si="30"/>
        <v>Posible</v>
      </c>
      <c r="Z47" s="336">
        <f>X47*V47*N47</f>
        <v>168</v>
      </c>
      <c r="AA47" s="338" t="str">
        <f>IF(AND(Z47&gt;=Tablas!$B$39,Z47&lt;Tablas!$C$39),Tablas!$D$39,IF(AND(Z47&gt;=Tablas!$B$40,Z47&lt;Tablas!$C$40),Tablas!$D$40,IF(AND(Z47&gt;=Tablas!$B$41,Z47&lt;Tablas!$C$41),Tablas!$D$41,IF(AND(Z47&gt;=Tablas!$B$42,Z47&lt;=Tablas!$C$42),Tablas!$D$42,"No Aplica"))))</f>
        <v>Alto</v>
      </c>
    </row>
    <row r="48" spans="1:27" s="151" customFormat="1" ht="60">
      <c r="A48" s="405"/>
      <c r="B48" s="352"/>
      <c r="C48" s="345"/>
      <c r="D48" s="345"/>
      <c r="E48" s="345"/>
      <c r="F48" s="345"/>
      <c r="G48" s="345"/>
      <c r="H48" s="345"/>
      <c r="I48" s="345"/>
      <c r="J48" s="345"/>
      <c r="K48" s="345"/>
      <c r="L48" s="345"/>
      <c r="M48" s="346"/>
      <c r="N48" s="345"/>
      <c r="O48"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48" s="335" t="str">
        <f>$P$17</f>
        <v>Acceso no autorizado a nivel lógico por parte de personal interno o terceros de la institución</v>
      </c>
      <c r="Q48" s="336" t="s">
        <v>53</v>
      </c>
      <c r="R48" s="336" t="s">
        <v>857</v>
      </c>
      <c r="S48" s="336" t="s">
        <v>23</v>
      </c>
      <c r="T48" s="337" t="s">
        <v>881</v>
      </c>
      <c r="U48" s="336" t="str">
        <f>IF(Q48="Lógico",Tablas!$I$17,IF(Q48="Físico",Tablas!$I$17,IF(Q48="Locativo",Tablas!$I$17,IF(Q48="Legal",Tablas!$I$19,IF(Q48="Reputacional",Tablas!$I$18,IF(Q48="Financiero",Tablas!$I$16))))))</f>
        <v>Continuidad Operativa</v>
      </c>
      <c r="V48" s="336">
        <v>4</v>
      </c>
      <c r="W48" s="336" t="str">
        <f t="shared" si="14"/>
        <v>Mayor</v>
      </c>
      <c r="X48" s="336">
        <v>3</v>
      </c>
      <c r="Y48" s="336" t="str">
        <f t="shared" si="15"/>
        <v>Posible</v>
      </c>
      <c r="Z48" s="336">
        <f t="shared" ref="Z48" si="33">X48*V48*N47</f>
        <v>168</v>
      </c>
      <c r="AA48" s="338" t="str">
        <f>IF(AND(Z48&gt;=Tablas!$B$39,Z48&lt;Tablas!$C$39),Tablas!$D$39,IF(AND(Z48&gt;=Tablas!$B$40,Z48&lt;Tablas!$C$40),Tablas!$D$40,IF(AND(Z48&gt;=Tablas!$B$41,Z48&lt;Tablas!$C$41),Tablas!$D$41,IF(AND(Z48&gt;=Tablas!$B$42,Z48&lt;=Tablas!$C$42),Tablas!$D$42,"No Aplica"))))</f>
        <v>Alto</v>
      </c>
    </row>
    <row r="49" spans="1:27" s="151" customFormat="1" ht="36.6" customHeight="1">
      <c r="A49" s="403">
        <f>A47+1</f>
        <v>20</v>
      </c>
      <c r="B49" s="351" t="s">
        <v>783</v>
      </c>
      <c r="C49" s="333" t="s">
        <v>762</v>
      </c>
      <c r="D49" s="333" t="s">
        <v>953</v>
      </c>
      <c r="E49" s="333" t="s">
        <v>771</v>
      </c>
      <c r="F49" s="333" t="s">
        <v>843</v>
      </c>
      <c r="G49" s="333" t="str">
        <f t="shared" si="9"/>
        <v>Baja</v>
      </c>
      <c r="H49" s="333">
        <v>2</v>
      </c>
      <c r="I49" s="333" t="str">
        <f t="shared" si="10"/>
        <v>Alta</v>
      </c>
      <c r="J49" s="333">
        <v>4</v>
      </c>
      <c r="K49" s="333" t="str">
        <f t="shared" si="11"/>
        <v>Media</v>
      </c>
      <c r="L49" s="333">
        <v>3</v>
      </c>
      <c r="M49" s="334" t="str">
        <f t="shared" si="12"/>
        <v>Medio</v>
      </c>
      <c r="N49" s="333">
        <f t="shared" si="13"/>
        <v>9</v>
      </c>
      <c r="O49" s="335" t="str">
        <f t="shared" si="26"/>
        <v>El cableado estructurado presente en el Centro de datos principal presenta retrasos en su instalación, no cuenta con canaletas adecuadas para su distribución.</v>
      </c>
      <c r="P49" s="335" t="str">
        <f>$P$16</f>
        <v>Afectación de la disponibilidad de los servicios de información por fallas en el cableado estructurado</v>
      </c>
      <c r="Q49" s="336" t="s">
        <v>54</v>
      </c>
      <c r="R49" s="336" t="s">
        <v>857</v>
      </c>
      <c r="S49" s="336" t="s">
        <v>25</v>
      </c>
      <c r="T49" s="337" t="s">
        <v>869</v>
      </c>
      <c r="U49" s="336" t="str">
        <f>IF(Q49="Lógico",Tablas!$I$17,IF(Q49="Físico",Tablas!$I$17,IF(Q49="Locativo",Tablas!$I$17,IF(Q49="Legal",Tablas!$I$19,IF(Q49="Reputacional",Tablas!$I$18,IF(Q49="Financiero",Tablas!$I$16))))))</f>
        <v>Continuidad Operativa</v>
      </c>
      <c r="V49" s="336">
        <v>4</v>
      </c>
      <c r="W49" s="336" t="str">
        <f t="shared" si="29"/>
        <v>Mayor</v>
      </c>
      <c r="X49" s="336">
        <v>3</v>
      </c>
      <c r="Y49" s="336" t="str">
        <f t="shared" si="30"/>
        <v>Posible</v>
      </c>
      <c r="Z49" s="336">
        <f>X49*V49*N49</f>
        <v>108</v>
      </c>
      <c r="AA49" s="338" t="str">
        <f>IF(AND(Z49&gt;=Tablas!$B$39,Z49&lt;Tablas!$C$39),Tablas!$D$39,IF(AND(Z49&gt;=Tablas!$B$40,Z49&lt;Tablas!$C$40),Tablas!$D$40,IF(AND(Z49&gt;=Tablas!$B$41,Z49&lt;Tablas!$C$41),Tablas!$D$41,IF(AND(Z49&gt;=Tablas!$B$42,Z49&lt;=Tablas!$C$42),Tablas!$D$42,"No Aplica"))))</f>
        <v>Moderado</v>
      </c>
    </row>
    <row r="50" spans="1:27" s="151" customFormat="1" ht="60">
      <c r="A50" s="405"/>
      <c r="B50" s="352"/>
      <c r="C50" s="345"/>
      <c r="D50" s="345"/>
      <c r="E50" s="345"/>
      <c r="F50" s="345"/>
      <c r="G50" s="345"/>
      <c r="H50" s="345"/>
      <c r="I50" s="345"/>
      <c r="J50" s="345"/>
      <c r="K50" s="345"/>
      <c r="L50" s="345"/>
      <c r="M50" s="346"/>
      <c r="N50" s="345"/>
      <c r="O50"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50" s="335" t="str">
        <f>$P$17</f>
        <v>Acceso no autorizado a nivel lógico por parte de personal interno o terceros de la institución</v>
      </c>
      <c r="Q50" s="336" t="s">
        <v>53</v>
      </c>
      <c r="R50" s="336" t="s">
        <v>857</v>
      </c>
      <c r="S50" s="336" t="s">
        <v>23</v>
      </c>
      <c r="T50" s="337" t="s">
        <v>881</v>
      </c>
      <c r="U50" s="336" t="str">
        <f>IF(Q50="Lógico",Tablas!$I$17,IF(Q50="Físico",Tablas!$I$17,IF(Q50="Locativo",Tablas!$I$17,IF(Q50="Legal",Tablas!$I$19,IF(Q50="Reputacional",Tablas!$I$18,IF(Q50="Financiero",Tablas!$I$16))))))</f>
        <v>Continuidad Operativa</v>
      </c>
      <c r="V50" s="336">
        <v>4</v>
      </c>
      <c r="W50" s="336" t="str">
        <f t="shared" si="14"/>
        <v>Mayor</v>
      </c>
      <c r="X50" s="336">
        <v>3</v>
      </c>
      <c r="Y50" s="336" t="str">
        <f t="shared" si="15"/>
        <v>Posible</v>
      </c>
      <c r="Z50" s="336">
        <f t="shared" ref="Z50" si="34">X50*V50*N49</f>
        <v>108</v>
      </c>
      <c r="AA50" s="338" t="str">
        <f>IF(AND(Z50&gt;=Tablas!$B$39,Z50&lt;Tablas!$C$39),Tablas!$D$39,IF(AND(Z50&gt;=Tablas!$B$40,Z50&lt;Tablas!$C$40),Tablas!$D$40,IF(AND(Z50&gt;=Tablas!$B$41,Z50&lt;Tablas!$C$41),Tablas!$D$41,IF(AND(Z50&gt;=Tablas!$B$42,Z50&lt;=Tablas!$C$42),Tablas!$D$42,"No Aplica"))))</f>
        <v>Moderado</v>
      </c>
    </row>
    <row r="51" spans="1:27" s="151" customFormat="1" ht="36.6" customHeight="1">
      <c r="A51" s="403">
        <f>A49+1</f>
        <v>21</v>
      </c>
      <c r="B51" s="351" t="s">
        <v>784</v>
      </c>
      <c r="C51" s="333" t="s">
        <v>762</v>
      </c>
      <c r="D51" s="333" t="s">
        <v>950</v>
      </c>
      <c r="E51" s="333" t="s">
        <v>771</v>
      </c>
      <c r="F51" s="333" t="s">
        <v>844</v>
      </c>
      <c r="G51" s="333" t="str">
        <f t="shared" si="9"/>
        <v>Muy Baja</v>
      </c>
      <c r="H51" s="333">
        <v>1</v>
      </c>
      <c r="I51" s="333" t="str">
        <f t="shared" si="10"/>
        <v>Media</v>
      </c>
      <c r="J51" s="333">
        <v>3</v>
      </c>
      <c r="K51" s="333" t="str">
        <f t="shared" si="11"/>
        <v>Media</v>
      </c>
      <c r="L51" s="333">
        <v>3</v>
      </c>
      <c r="M51" s="334" t="str">
        <f t="shared" si="12"/>
        <v>Medio</v>
      </c>
      <c r="N51" s="333">
        <f t="shared" si="13"/>
        <v>7</v>
      </c>
      <c r="O51" s="335" t="str">
        <f t="shared" si="26"/>
        <v>El cableado estructurado presente en el Centro de datos principal presenta retrasos en su instalación, no cuenta con canaletas adecuadas para su distribución.</v>
      </c>
      <c r="P51" s="335" t="str">
        <f>$P$16</f>
        <v>Afectación de la disponibilidad de los servicios de información por fallas en el cableado estructurado</v>
      </c>
      <c r="Q51" s="336" t="s">
        <v>54</v>
      </c>
      <c r="R51" s="336" t="s">
        <v>857</v>
      </c>
      <c r="S51" s="336" t="s">
        <v>25</v>
      </c>
      <c r="T51" s="337" t="s">
        <v>869</v>
      </c>
      <c r="U51" s="336" t="str">
        <f>IF(Q51="Lógico",Tablas!$I$17,IF(Q51="Físico",Tablas!$I$17,IF(Q51="Locativo",Tablas!$I$17,IF(Q51="Legal",Tablas!$I$19,IF(Q51="Reputacional",Tablas!$I$18,IF(Q51="Financiero",Tablas!$I$16))))))</f>
        <v>Continuidad Operativa</v>
      </c>
      <c r="V51" s="336">
        <v>4</v>
      </c>
      <c r="W51" s="336" t="str">
        <f t="shared" si="29"/>
        <v>Mayor</v>
      </c>
      <c r="X51" s="336">
        <v>3</v>
      </c>
      <c r="Y51" s="336" t="str">
        <f t="shared" si="30"/>
        <v>Posible</v>
      </c>
      <c r="Z51" s="336">
        <f>X51*V51*N51</f>
        <v>84</v>
      </c>
      <c r="AA51" s="338" t="str">
        <f>IF(AND(Z51&gt;=Tablas!$B$39,Z51&lt;Tablas!$C$39),Tablas!$D$39,IF(AND(Z51&gt;=Tablas!$B$40,Z51&lt;Tablas!$C$40),Tablas!$D$40,IF(AND(Z51&gt;=Tablas!$B$41,Z51&lt;Tablas!$C$41),Tablas!$D$41,IF(AND(Z51&gt;=Tablas!$B$42,Z51&lt;=Tablas!$C$42),Tablas!$D$42,"No Aplica"))))</f>
        <v>Bajo</v>
      </c>
    </row>
    <row r="52" spans="1:27" s="151" customFormat="1" ht="60">
      <c r="A52" s="405"/>
      <c r="B52" s="352"/>
      <c r="C52" s="345"/>
      <c r="D52" s="345"/>
      <c r="E52" s="345"/>
      <c r="F52" s="345"/>
      <c r="G52" s="345"/>
      <c r="H52" s="345"/>
      <c r="I52" s="345"/>
      <c r="J52" s="345"/>
      <c r="K52" s="345"/>
      <c r="L52" s="345"/>
      <c r="M52" s="346"/>
      <c r="N52" s="345"/>
      <c r="O52"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52" s="335" t="str">
        <f>$P$17</f>
        <v>Acceso no autorizado a nivel lógico por parte de personal interno o terceros de la institución</v>
      </c>
      <c r="Q52" s="336" t="s">
        <v>53</v>
      </c>
      <c r="R52" s="336" t="s">
        <v>857</v>
      </c>
      <c r="S52" s="336" t="s">
        <v>23</v>
      </c>
      <c r="T52" s="337" t="s">
        <v>881</v>
      </c>
      <c r="U52" s="336" t="str">
        <f>IF(Q52="Lógico",Tablas!$I$17,IF(Q52="Físico",Tablas!$I$17,IF(Q52="Locativo",Tablas!$I$17,IF(Q52="Legal",Tablas!$I$19,IF(Q52="Reputacional",Tablas!$I$18,IF(Q52="Financiero",Tablas!$I$16))))))</f>
        <v>Continuidad Operativa</v>
      </c>
      <c r="V52" s="336">
        <v>4</v>
      </c>
      <c r="W52" s="336" t="str">
        <f t="shared" si="14"/>
        <v>Mayor</v>
      </c>
      <c r="X52" s="336">
        <v>3</v>
      </c>
      <c r="Y52" s="336" t="str">
        <f t="shared" si="15"/>
        <v>Posible</v>
      </c>
      <c r="Z52" s="336">
        <f t="shared" ref="Z52" si="35">X52*V52*N51</f>
        <v>84</v>
      </c>
      <c r="AA52" s="338" t="str">
        <f>IF(AND(Z52&gt;=Tablas!$B$39,Z52&lt;Tablas!$C$39),Tablas!$D$39,IF(AND(Z52&gt;=Tablas!$B$40,Z52&lt;Tablas!$C$40),Tablas!$D$40,IF(AND(Z52&gt;=Tablas!$B$41,Z52&lt;Tablas!$C$41),Tablas!$D$41,IF(AND(Z52&gt;=Tablas!$B$42,Z52&lt;=Tablas!$C$42),Tablas!$D$42,"No Aplica"))))</f>
        <v>Bajo</v>
      </c>
    </row>
    <row r="53" spans="1:27" s="151" customFormat="1" ht="36.6" customHeight="1">
      <c r="A53" s="403">
        <f>A51+1</f>
        <v>22</v>
      </c>
      <c r="B53" s="351" t="s">
        <v>767</v>
      </c>
      <c r="C53" s="333" t="s">
        <v>762</v>
      </c>
      <c r="D53" s="333" t="s">
        <v>950</v>
      </c>
      <c r="E53" s="333" t="s">
        <v>771</v>
      </c>
      <c r="F53" s="333" t="s">
        <v>841</v>
      </c>
      <c r="G53" s="333" t="str">
        <f t="shared" si="9"/>
        <v>Alta</v>
      </c>
      <c r="H53" s="333">
        <v>4</v>
      </c>
      <c r="I53" s="333" t="str">
        <f t="shared" si="10"/>
        <v>Muy Alta</v>
      </c>
      <c r="J53" s="333">
        <v>5</v>
      </c>
      <c r="K53" s="333" t="str">
        <f t="shared" si="11"/>
        <v>Alta</v>
      </c>
      <c r="L53" s="333">
        <v>4</v>
      </c>
      <c r="M53" s="334" t="str">
        <f t="shared" si="12"/>
        <v>Muy Alto</v>
      </c>
      <c r="N53" s="333">
        <f t="shared" si="13"/>
        <v>13</v>
      </c>
      <c r="O53" s="335" t="str">
        <f t="shared" si="26"/>
        <v>El cableado estructurado presente en el Centro de datos principal presenta retrasos en su instalación, no cuenta con canaletas adecuadas para su distribución.</v>
      </c>
      <c r="P53" s="335" t="str">
        <f>$P$16</f>
        <v>Afectación de la disponibilidad de los servicios de información por fallas en el cableado estructurado</v>
      </c>
      <c r="Q53" s="336" t="s">
        <v>54</v>
      </c>
      <c r="R53" s="336" t="s">
        <v>857</v>
      </c>
      <c r="S53" s="336" t="s">
        <v>25</v>
      </c>
      <c r="T53" s="337" t="s">
        <v>869</v>
      </c>
      <c r="U53" s="336" t="str">
        <f>IF(Q53="Lógico",Tablas!$I$17,IF(Q53="Físico",Tablas!$I$17,IF(Q53="Locativo",Tablas!$I$17,IF(Q53="Legal",Tablas!$I$19,IF(Q53="Reputacional",Tablas!$I$18,IF(Q53="Financiero",Tablas!$I$16))))))</f>
        <v>Continuidad Operativa</v>
      </c>
      <c r="V53" s="336">
        <v>4</v>
      </c>
      <c r="W53" s="336" t="str">
        <f>IF(V53=1,"Insignificante",IF(V53=2,"Menor",IF(V53=3,"Moderado",IF(V53=4,"Mayor",IF(V53=5,"Catastrófico", "No Aplica")))))</f>
        <v>Mayor</v>
      </c>
      <c r="X53" s="336">
        <v>3</v>
      </c>
      <c r="Y53" s="336" t="str">
        <f>IF(X53=1,"Raro",IF(X53=2,"Improbable",IF(X53=3,"Posible",IF(X53=4,"Probable",IF(X53=5,"Casi Seguro", "No Aplica")))))</f>
        <v>Posible</v>
      </c>
      <c r="Z53" s="336">
        <f>X53*V53*N53</f>
        <v>156</v>
      </c>
      <c r="AA53" s="338" t="str">
        <f>IF(AND(Z53&gt;=Tablas!$B$39,Z53&lt;Tablas!$C$39),Tablas!$D$39,IF(AND(Z53&gt;=Tablas!$B$40,Z53&lt;Tablas!$C$40),Tablas!$D$40,IF(AND(Z53&gt;=Tablas!$B$41,Z53&lt;Tablas!$C$41),Tablas!$D$41,IF(AND(Z53&gt;=Tablas!$B$42,Z53&lt;=Tablas!$C$42),Tablas!$D$42,"No Aplica"))))</f>
        <v>Moderado</v>
      </c>
    </row>
    <row r="54" spans="1:27" s="151" customFormat="1" ht="60">
      <c r="A54" s="405"/>
      <c r="B54" s="352"/>
      <c r="C54" s="345"/>
      <c r="D54" s="345"/>
      <c r="E54" s="345"/>
      <c r="F54" s="345"/>
      <c r="G54" s="345"/>
      <c r="H54" s="345"/>
      <c r="I54" s="345"/>
      <c r="J54" s="345"/>
      <c r="K54" s="345"/>
      <c r="L54" s="345"/>
      <c r="M54" s="346"/>
      <c r="N54" s="345"/>
      <c r="O54"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54" s="335" t="str">
        <f>$P$17</f>
        <v>Acceso no autorizado a nivel lógico por parte de personal interno o terceros de la institución</v>
      </c>
      <c r="Q54" s="336" t="s">
        <v>53</v>
      </c>
      <c r="R54" s="336" t="s">
        <v>857</v>
      </c>
      <c r="S54" s="336" t="s">
        <v>23</v>
      </c>
      <c r="T54" s="337" t="s">
        <v>881</v>
      </c>
      <c r="U54" s="336" t="str">
        <f>IF(Q54="Lógico",Tablas!$I$17,IF(Q54="Físico",Tablas!$I$17,IF(Q54="Locativo",Tablas!$I$17,IF(Q54="Legal",Tablas!$I$19,IF(Q54="Reputacional",Tablas!$I$18,IF(Q54="Financiero",Tablas!$I$16))))))</f>
        <v>Continuidad Operativa</v>
      </c>
      <c r="V54" s="336">
        <v>4</v>
      </c>
      <c r="W54" s="336" t="str">
        <f t="shared" si="14"/>
        <v>Mayor</v>
      </c>
      <c r="X54" s="336">
        <v>3</v>
      </c>
      <c r="Y54" s="336" t="str">
        <f t="shared" si="15"/>
        <v>Posible</v>
      </c>
      <c r="Z54" s="336">
        <f t="shared" ref="Z54" si="36">X54*V54*N53</f>
        <v>156</v>
      </c>
      <c r="AA54" s="338" t="str">
        <f>IF(AND(Z54&gt;=Tablas!$B$39,Z54&lt;Tablas!$C$39),Tablas!$D$39,IF(AND(Z54&gt;=Tablas!$B$40,Z54&lt;Tablas!$C$40),Tablas!$D$40,IF(AND(Z54&gt;=Tablas!$B$41,Z54&lt;Tablas!$C$41),Tablas!$D$41,IF(AND(Z54&gt;=Tablas!$B$42,Z54&lt;=Tablas!$C$42),Tablas!$D$42,"No Aplica"))))</f>
        <v>Moderado</v>
      </c>
    </row>
    <row r="55" spans="1:27" s="151" customFormat="1" ht="43.15" customHeight="1">
      <c r="A55" s="403">
        <f>A53+1</f>
        <v>23</v>
      </c>
      <c r="B55" s="332" t="s">
        <v>768</v>
      </c>
      <c r="C55" s="333" t="s">
        <v>762</v>
      </c>
      <c r="D55" s="333" t="str">
        <f>B53</f>
        <v>SI_CELESTE Servicio</v>
      </c>
      <c r="E55" s="333" t="s">
        <v>42</v>
      </c>
      <c r="F55" s="333" t="s">
        <v>763</v>
      </c>
      <c r="G55" s="333" t="str">
        <f t="shared" ref="G55" si="37">IF(H55=1,"Muy Baja",IF(H55=2,"Baja",IF(H55=3,"Media",IF(H55=4,"Alta",IF(H55=5,"Muy Alta", "No Aplica")))))</f>
        <v>Alta</v>
      </c>
      <c r="H55" s="333">
        <v>4</v>
      </c>
      <c r="I55" s="333" t="str">
        <f t="shared" ref="I55" si="38">IF(J55=1,"Muy Baja",IF(J55=2,"Baja",IF(J55=3,"Media",IF(J55=4,"Alta",IF(J55=5,"Muy Alta", "No Aplica")))))</f>
        <v>Alta</v>
      </c>
      <c r="J55" s="333">
        <v>4</v>
      </c>
      <c r="K55" s="333" t="str">
        <f t="shared" ref="K55" si="39">IF(L55=1,"Muy Baja",IF(L55=2,"Baja",IF(L55=3,"Media",IF(L55=4,"Alta",IF(L55=5,"Muy Alta", "No Aplica")))))</f>
        <v>Alta</v>
      </c>
      <c r="L55" s="333">
        <v>4</v>
      </c>
      <c r="M55" s="333" t="str">
        <f t="shared" ref="M55" si="40">IF(AND(N55&gt;0,N55&lt;4),"Muy Bajo",IF(AND(N55&gt;=4,N55&lt;7),"Bajo",IF(AND(N55&gt;=7,N55&lt;10),"Medio",IF(AND(N55&gt;=10,N55&lt;13),"Alto",IF(AND(N55&gt;=13,N55&lt;=15),"Muy Alto", "No Aplica")))))</f>
        <v>Alto</v>
      </c>
      <c r="N55" s="333">
        <f t="shared" ref="N55" si="41">SUM(H55,J55,L55)</f>
        <v>12</v>
      </c>
      <c r="O55" s="335" t="str">
        <f>O10</f>
        <v>Es posible el acceso por medio externo, se tiene ventana con comunicación directa a la calle. A nivel interno sólo se controla el acceso por una puerta con cerradura, la llave la controla el líder del proceso de TIC.</v>
      </c>
      <c r="P55" s="335" t="s">
        <v>963</v>
      </c>
      <c r="Q55" s="336" t="s">
        <v>54</v>
      </c>
      <c r="R55" s="336" t="s">
        <v>857</v>
      </c>
      <c r="S55" s="336" t="s">
        <v>25</v>
      </c>
      <c r="T55" s="337" t="s">
        <v>858</v>
      </c>
      <c r="U55" s="336" t="str">
        <f>IF(Q55="Lógico",Tablas!$I$17,IF(Q55="Físico",Tablas!$I$17,IF(Q55="Locativo",Tablas!$I$17,IF(Q55="Legal",Tablas!$I$19,IF(Q55="Reputacional",Tablas!$I$18,IF(Q55="Financiero",Tablas!$I$16))))))</f>
        <v>Continuidad Operativa</v>
      </c>
      <c r="V55" s="338">
        <v>4</v>
      </c>
      <c r="W55" s="336" t="str">
        <f t="shared" ref="W55:W77" si="42">IF(V55=1,"Insignificante",IF(V55=2,"Menor",IF(V55=3,"Moderado",IF(V55=4,"Mayor",IF(V55=5,"Catastrófico", "No Aplica")))))</f>
        <v>Mayor</v>
      </c>
      <c r="X55" s="338">
        <v>3</v>
      </c>
      <c r="Y55" s="336" t="str">
        <f t="shared" ref="Y55:Y77" si="43">IF(X55=1,"Raro",IF(X55=2,"Improbable",IF(X55=3,"Posible",IF(X55=4,"Probable",IF(X55=5,"Casi Seguro", "No Aplica")))))</f>
        <v>Posible</v>
      </c>
      <c r="Z55" s="338">
        <f t="shared" ref="Z55:Z65" si="44">X55*V55*N55</f>
        <v>144</v>
      </c>
      <c r="AA55" s="338" t="str">
        <f>IF(AND(Z55&gt;=Tablas!$B$39,Z55&lt;Tablas!$C$39),Tablas!$D$39,IF(AND(Z55&gt;=Tablas!$B$40,Z55&lt;Tablas!$C$40),Tablas!$D$40,IF(AND(Z55&gt;=Tablas!$B$41,Z55&lt;Tablas!$C$41),Tablas!$D$41,IF(AND(Z55&gt;=Tablas!$B$42,Z55&lt;=Tablas!$C$42),Tablas!$D$42,"No Aplica"))))</f>
        <v>Moderado</v>
      </c>
    </row>
    <row r="56" spans="1:27" s="151" customFormat="1" ht="56.45" customHeight="1">
      <c r="A56" s="404"/>
      <c r="B56" s="339"/>
      <c r="C56" s="340"/>
      <c r="D56" s="340"/>
      <c r="E56" s="340"/>
      <c r="F56" s="340"/>
      <c r="G56" s="340"/>
      <c r="H56" s="340"/>
      <c r="I56" s="340"/>
      <c r="J56" s="340"/>
      <c r="K56" s="340"/>
      <c r="L56" s="340"/>
      <c r="M56" s="340"/>
      <c r="N56" s="340"/>
      <c r="O56" s="335" t="str">
        <f>O11</f>
        <v>El acceso físico al centro de datos principal no es lo suficiente respecto a la criticidad de los activos que custodia. Sólo se cuenta con una puerta con cerradura que comparten en el proceso de gestión de recursos tecnológicos para su acceso físico.</v>
      </c>
      <c r="P56" s="335" t="s">
        <v>964</v>
      </c>
      <c r="Q56" s="336" t="s">
        <v>54</v>
      </c>
      <c r="R56" s="336" t="s">
        <v>857</v>
      </c>
      <c r="S56" s="336" t="s">
        <v>25</v>
      </c>
      <c r="T56" s="337" t="s">
        <v>871</v>
      </c>
      <c r="U56" s="336" t="str">
        <f>IF(Q56="Lógico",Tablas!$I$17,IF(Q56="Físico",Tablas!$I$17,IF(Q56="Locativo",Tablas!$I$17,IF(Q56="Legal",Tablas!$I$19,IF(Q56="Reputacional",Tablas!$I$18,IF(Q56="Financiero",Tablas!$I$16))))))</f>
        <v>Continuidad Operativa</v>
      </c>
      <c r="V56" s="336">
        <v>4</v>
      </c>
      <c r="W56" s="336" t="str">
        <f>IF(V56=1,"Insignificante",IF(V56=2,"Menor",IF(V56=3,"Moderado",IF(V56=4,"Mayor",IF(V56=5,"Catastrófico", "No Aplica")))))</f>
        <v>Mayor</v>
      </c>
      <c r="X56" s="336">
        <v>2</v>
      </c>
      <c r="Y56" s="336" t="str">
        <f>IF(X56=1,"Raro",IF(X56=2,"Improbable",IF(X56=3,"Posible",IF(X56=4,"Probable",IF(X56=5,"Casi Seguro", "No Aplica")))))</f>
        <v>Improbable</v>
      </c>
      <c r="Z56" s="338">
        <f>X56*V56*N55</f>
        <v>96</v>
      </c>
      <c r="AA56" s="338" t="str">
        <f>IF(AND(Z56&gt;=Tablas!$B$39,Z56&lt;Tablas!$C$39),Tablas!$D$39,IF(AND(Z56&gt;=Tablas!$B$40,Z56&lt;Tablas!$C$40),Tablas!$D$40,IF(AND(Z56&gt;=Tablas!$B$41,Z56&lt;Tablas!$C$41),Tablas!$D$41,IF(AND(Z56&gt;=Tablas!$B$42,Z56&lt;=Tablas!$C$42),Tablas!$D$42,"No Aplica"))))</f>
        <v>Bajo</v>
      </c>
    </row>
    <row r="57" spans="1:27" s="151" customFormat="1" ht="56.45" customHeight="1">
      <c r="A57" s="404"/>
      <c r="B57" s="339"/>
      <c r="C57" s="340"/>
      <c r="D57" s="340"/>
      <c r="E57" s="340"/>
      <c r="F57" s="340"/>
      <c r="G57" s="340"/>
      <c r="H57" s="340"/>
      <c r="I57" s="340"/>
      <c r="J57" s="340"/>
      <c r="K57" s="340"/>
      <c r="L57" s="340"/>
      <c r="M57" s="340"/>
      <c r="N57" s="340"/>
      <c r="O57" s="342" t="str">
        <f>$O$12</f>
        <v>No se cuenta con respaldo eléctrico ante ausencia prolongada del servicio eléctrico afectando la disponibilidad de los servicios de información.</v>
      </c>
      <c r="P57" s="335" t="str">
        <f>$P$12</f>
        <v>No disponibilidad de la información por ausencia del servicio eléctrico</v>
      </c>
      <c r="Q57" s="336" t="s">
        <v>54</v>
      </c>
      <c r="R57" s="336" t="s">
        <v>857</v>
      </c>
      <c r="S57" s="336" t="s">
        <v>25</v>
      </c>
      <c r="T57" s="337" t="s">
        <v>876</v>
      </c>
      <c r="U57" s="336" t="str">
        <f>IF(Q57="Lógico",Tablas!$I$17,IF(Q57="Físico",Tablas!$I$17,IF(Q57="Locativo",Tablas!$I$17,IF(Q57="Legal",Tablas!$I$19,IF(Q57="Reputacional",Tablas!$I$18,IF(Q57="Financiero",Tablas!$I$16))))))</f>
        <v>Continuidad Operativa</v>
      </c>
      <c r="V57" s="336">
        <v>4</v>
      </c>
      <c r="W57" s="336" t="str">
        <f>IF(V57=1,"Insignificante",IF(V57=2,"Menor",IF(V57=3,"Moderado",IF(V57=4,"Mayor",IF(V57=5,"Catastrófico", "No Aplica")))))</f>
        <v>Mayor</v>
      </c>
      <c r="X57" s="336">
        <v>3</v>
      </c>
      <c r="Y57" s="336" t="str">
        <f>IF(X57=1,"Raro",IF(X57=2,"Improbable",IF(X57=3,"Posible",IF(X57=4,"Probable",IF(X57=5,"Casi Seguro", "No Aplica")))))</f>
        <v>Posible</v>
      </c>
      <c r="Z57" s="338">
        <f>X57*V57*N55</f>
        <v>144</v>
      </c>
      <c r="AA57" s="338" t="str">
        <f>IF(AND(Z57&gt;=Tablas!$B$39,Z57&lt;Tablas!$C$39),Tablas!$D$39,IF(AND(Z57&gt;=Tablas!$B$40,Z57&lt;Tablas!$C$40),Tablas!$D$40,IF(AND(Z57&gt;=Tablas!$B$41,Z57&lt;Tablas!$C$41),Tablas!$D$41,IF(AND(Z57&gt;=Tablas!$B$42,Z57&lt;=Tablas!$C$42),Tablas!$D$42,"No Aplica"))))</f>
        <v>Moderado</v>
      </c>
    </row>
    <row r="58" spans="1:27" s="151" customFormat="1" ht="56.45" customHeight="1">
      <c r="A58" s="404"/>
      <c r="B58" s="339"/>
      <c r="C58" s="340"/>
      <c r="D58" s="340"/>
      <c r="E58" s="340"/>
      <c r="F58" s="340"/>
      <c r="G58" s="340"/>
      <c r="H58" s="340"/>
      <c r="I58" s="340"/>
      <c r="J58" s="340"/>
      <c r="K58" s="340"/>
      <c r="L58" s="340"/>
      <c r="M58" s="340"/>
      <c r="N58" s="340"/>
      <c r="O58" s="343"/>
      <c r="P58" s="335" t="s">
        <v>877</v>
      </c>
      <c r="Q58" s="336" t="s">
        <v>54</v>
      </c>
      <c r="R58" s="336" t="s">
        <v>857</v>
      </c>
      <c r="S58" s="336" t="s">
        <v>25</v>
      </c>
      <c r="T58" s="337" t="s">
        <v>876</v>
      </c>
      <c r="U58" s="336" t="str">
        <f>IF(Q58="Lógico",Tablas!$I$17,IF(Q58="Físico",Tablas!$I$17,IF(Q58="Locativo",Tablas!$I$17,IF(Q58="Legal",Tablas!$I$19,IF(Q58="Reputacional",Tablas!$I$18,IF(Q58="Financiero",Tablas!$I$16))))))</f>
        <v>Continuidad Operativa</v>
      </c>
      <c r="V58" s="336">
        <v>5</v>
      </c>
      <c r="W58" s="336" t="str">
        <f>IF(V58=1,"Insignificante",IF(V58=2,"Menor",IF(V58=3,"Moderado",IF(V58=4,"Mayor",IF(V58=5,"Catastrófico", "No Aplica")))))</f>
        <v>Catastrófico</v>
      </c>
      <c r="X58" s="336">
        <v>2</v>
      </c>
      <c r="Y58" s="336" t="str">
        <f>IF(X58=1,"Raro",IF(X58=2,"Improbable",IF(X58=3,"Posible",IF(X58=4,"Probable",IF(X58=5,"Casi Seguro", "No Aplica")))))</f>
        <v>Improbable</v>
      </c>
      <c r="Z58" s="336">
        <f>X58*V58*N55</f>
        <v>120</v>
      </c>
      <c r="AA58" s="338" t="str">
        <f>IF(AND(Z58&gt;=Tablas!$B$39,Z58&lt;Tablas!$C$39),Tablas!$D$39,IF(AND(Z58&gt;=Tablas!$B$40,Z58&lt;Tablas!$C$40),Tablas!$D$40,IF(AND(Z58&gt;=Tablas!$B$41,Z58&lt;Tablas!$C$41),Tablas!$D$41,IF(AND(Z58&gt;=Tablas!$B$42,Z58&lt;=Tablas!$C$42),Tablas!$D$42,"No Aplica"))))</f>
        <v>Moderado</v>
      </c>
    </row>
    <row r="59" spans="1:27" s="151" customFormat="1" ht="54.6" customHeight="1">
      <c r="A59" s="405"/>
      <c r="B59" s="344"/>
      <c r="C59" s="345"/>
      <c r="D59" s="345"/>
      <c r="E59" s="345"/>
      <c r="F59" s="345"/>
      <c r="G59" s="345"/>
      <c r="H59" s="345"/>
      <c r="I59" s="345"/>
      <c r="J59" s="345"/>
      <c r="K59" s="345"/>
      <c r="L59" s="345"/>
      <c r="M59" s="345"/>
      <c r="N59" s="345"/>
      <c r="O59" s="335" t="str">
        <f>O14</f>
        <v>El centro de datos principal no cuenta con instalaciones físicas de tipo ambiental adecuadas para los equipos tecnológicos. (Ausencia de Piso falso, condiciones ambientales no adecuadas, fallas periódica en el sistema de aire acondicionado)</v>
      </c>
      <c r="P59" s="335" t="s">
        <v>874</v>
      </c>
      <c r="Q59" s="336" t="s">
        <v>54</v>
      </c>
      <c r="R59" s="336" t="s">
        <v>857</v>
      </c>
      <c r="S59" s="336" t="s">
        <v>25</v>
      </c>
      <c r="T59" s="337" t="s">
        <v>867</v>
      </c>
      <c r="U59" s="336" t="str">
        <f>IF(Q59="Lógico",Tablas!$I$17,IF(Q59="Físico",Tablas!$I$17,IF(Q59="Locativo",Tablas!$I$17,IF(Q59="Legal",Tablas!$I$19,IF(Q59="Reputacional",Tablas!$I$18,IF(Q59="Financiero",Tablas!$I$16))))))</f>
        <v>Continuidad Operativa</v>
      </c>
      <c r="V59" s="336">
        <v>4</v>
      </c>
      <c r="W59" s="336" t="str">
        <f>IF(V59=1,"Insignificante",IF(V59=2,"Menor",IF(V59=3,"Moderado",IF(V59=4,"Mayor",IF(V59=5,"Catastrófico", "No Aplica")))))</f>
        <v>Mayor</v>
      </c>
      <c r="X59" s="336">
        <v>3</v>
      </c>
      <c r="Y59" s="336" t="str">
        <f>IF(X59=1,"Raro",IF(X59=2,"Improbable",IF(X59=3,"Posible",IF(X59=4,"Probable",IF(X59=5,"Casi Seguro", "No Aplica")))))</f>
        <v>Posible</v>
      </c>
      <c r="Z59" s="338">
        <f>X59*V59*N55</f>
        <v>144</v>
      </c>
      <c r="AA59" s="338" t="str">
        <f>IF(AND(Z59&gt;=Tablas!$B$39,Z59&lt;Tablas!$C$39),Tablas!$D$39,IF(AND(Z59&gt;=Tablas!$B$40,Z59&lt;Tablas!$C$40),Tablas!$D$40,IF(AND(Z59&gt;=Tablas!$B$41,Z59&lt;Tablas!$C$41),Tablas!$D$41,IF(AND(Z59&gt;=Tablas!$B$42,Z59&lt;=Tablas!$C$42),Tablas!$D$42,"No Aplica"))))</f>
        <v>Moderado</v>
      </c>
    </row>
    <row r="60" spans="1:27" s="151" customFormat="1" ht="47.25" customHeight="1">
      <c r="A60" s="403">
        <f>A55+1</f>
        <v>24</v>
      </c>
      <c r="B60" s="332" t="s">
        <v>769</v>
      </c>
      <c r="C60" s="333" t="s">
        <v>762</v>
      </c>
      <c r="D60" s="333" t="str">
        <f>B37</f>
        <v>[SI_SITH] Sistema de Talento Humano</v>
      </c>
      <c r="E60" s="333" t="s">
        <v>42</v>
      </c>
      <c r="F60" s="333" t="s">
        <v>763</v>
      </c>
      <c r="G60" s="333" t="str">
        <f t="shared" ref="G60:G65" si="45">IF(H60=1,"Muy Baja",IF(H60=2,"Baja",IF(H60=3,"Media",IF(H60=4,"Alta",IF(H60=5,"Muy Alta", "No Aplica")))))</f>
        <v>Alta</v>
      </c>
      <c r="H60" s="333">
        <v>4</v>
      </c>
      <c r="I60" s="333" t="str">
        <f t="shared" ref="I60:I65" si="46">IF(J60=1,"Muy Baja",IF(J60=2,"Baja",IF(J60=3,"Media",IF(J60=4,"Alta",IF(J60=5,"Muy Alta", "No Aplica")))))</f>
        <v>Alta</v>
      </c>
      <c r="J60" s="333">
        <v>4</v>
      </c>
      <c r="K60" s="333" t="str">
        <f>IF(L60=1,"Muy Baja",IF(L60=2,"Baja",IF(L60=3,"Media",IF(L60=4,"Alta",IF(L60=5,"Muy Alta", "No Aplica")))))</f>
        <v>Alta</v>
      </c>
      <c r="L60" s="333">
        <v>4</v>
      </c>
      <c r="M60" s="333" t="str">
        <f>IF(AND(N60&gt;0,N60&lt;4),"Muy Bajo",IF(AND(N60&gt;=4,N60&lt;7),"Bajo",IF(AND(N60&gt;=7,N60&lt;10),"Medio",IF(AND(N60&gt;=10,N60&lt;13),"Alto",IF(AND(N60&gt;=13,N60&lt;=15),"Muy Alto", "No Aplica")))))</f>
        <v>Alto</v>
      </c>
      <c r="N60" s="333">
        <f>SUM(H60,J60,L60)</f>
        <v>12</v>
      </c>
      <c r="O60" s="335" t="s">
        <v>856</v>
      </c>
      <c r="P60" s="335" t="s">
        <v>963</v>
      </c>
      <c r="Q60" s="336" t="s">
        <v>54</v>
      </c>
      <c r="R60" s="336" t="s">
        <v>857</v>
      </c>
      <c r="S60" s="336" t="s">
        <v>25</v>
      </c>
      <c r="T60" s="337" t="s">
        <v>858</v>
      </c>
      <c r="U60" s="336" t="str">
        <f>IF(Q60="Lógico",Tablas!$I$17,IF(Q60="Físico",Tablas!$I$17,IF(Q60="Locativo",Tablas!$I$17,IF(Q60="Legal",Tablas!$I$19,IF(Q60="Reputacional",Tablas!$I$18,IF(Q60="Financiero",Tablas!$I$16))))))</f>
        <v>Continuidad Operativa</v>
      </c>
      <c r="V60" s="338">
        <v>4</v>
      </c>
      <c r="W60" s="336" t="str">
        <f t="shared" si="42"/>
        <v>Mayor</v>
      </c>
      <c r="X60" s="338">
        <v>3</v>
      </c>
      <c r="Y60" s="336" t="str">
        <f t="shared" si="43"/>
        <v>Posible</v>
      </c>
      <c r="Z60" s="338">
        <f t="shared" si="44"/>
        <v>144</v>
      </c>
      <c r="AA60" s="338" t="str">
        <f>IF(AND(Z60&gt;=Tablas!$B$39,Z60&lt;Tablas!$C$39),Tablas!$D$39,IF(AND(Z60&gt;=Tablas!$B$40,Z60&lt;Tablas!$C$40),Tablas!$D$40,IF(AND(Z60&gt;=Tablas!$B$41,Z60&lt;Tablas!$C$41),Tablas!$D$41,IF(AND(Z60&gt;=Tablas!$B$42,Z60&lt;=Tablas!$C$42),Tablas!$D$42,"No Aplica"))))</f>
        <v>Moderado</v>
      </c>
    </row>
    <row r="61" spans="1:27" s="151" customFormat="1" ht="58.15" customHeight="1">
      <c r="A61" s="404"/>
      <c r="B61" s="339"/>
      <c r="C61" s="340"/>
      <c r="D61" s="340"/>
      <c r="E61" s="340"/>
      <c r="F61" s="340"/>
      <c r="G61" s="340"/>
      <c r="H61" s="340"/>
      <c r="I61" s="340"/>
      <c r="J61" s="340"/>
      <c r="K61" s="340"/>
      <c r="L61" s="340"/>
      <c r="M61" s="340"/>
      <c r="N61" s="340"/>
      <c r="O61" s="335" t="str">
        <f>O11</f>
        <v>El acceso físico al centro de datos principal no es lo suficiente respecto a la criticidad de los activos que custodia. Sólo se cuenta con una puerta con cerradura que comparten en el proceso de gestión de recursos tecnológicos para su acceso físico.</v>
      </c>
      <c r="P61" s="335" t="s">
        <v>964</v>
      </c>
      <c r="Q61" s="336" t="s">
        <v>54</v>
      </c>
      <c r="R61" s="336" t="s">
        <v>857</v>
      </c>
      <c r="S61" s="336" t="s">
        <v>25</v>
      </c>
      <c r="T61" s="337" t="s">
        <v>871</v>
      </c>
      <c r="U61" s="336" t="str">
        <f>IF(Q61="Lógico",Tablas!$I$17,IF(Q61="Físico",Tablas!$I$17,IF(Q61="Locativo",Tablas!$I$17,IF(Q61="Legal",Tablas!$I$19,IF(Q61="Reputacional",Tablas!$I$18,IF(Q61="Financiero",Tablas!$I$16))))))</f>
        <v>Continuidad Operativa</v>
      </c>
      <c r="V61" s="336">
        <v>4</v>
      </c>
      <c r="W61" s="336" t="str">
        <f>IF(V61=1,"Insignificante",IF(V61=2,"Menor",IF(V61=3,"Moderado",IF(V61=4,"Mayor",IF(V61=5,"Catastrófico", "No Aplica")))))</f>
        <v>Mayor</v>
      </c>
      <c r="X61" s="336">
        <v>2</v>
      </c>
      <c r="Y61" s="336" t="str">
        <f>IF(X61=1,"Raro",IF(X61=2,"Improbable",IF(X61=3,"Posible",IF(X61=4,"Probable",IF(X61=5,"Casi Seguro", "No Aplica")))))</f>
        <v>Improbable</v>
      </c>
      <c r="Z61" s="338">
        <f>X61*V61*N60</f>
        <v>96</v>
      </c>
      <c r="AA61" s="338" t="str">
        <f>IF(AND(Z61&gt;=Tablas!$B$39,Z61&lt;Tablas!$C$39),Tablas!$D$39,IF(AND(Z61&gt;=Tablas!$B$40,Z61&lt;Tablas!$C$40),Tablas!$D$40,IF(AND(Z61&gt;=Tablas!$B$41,Z61&lt;Tablas!$C$41),Tablas!$D$41,IF(AND(Z61&gt;=Tablas!$B$42,Z61&lt;=Tablas!$C$42),Tablas!$D$42,"No Aplica"))))</f>
        <v>Bajo</v>
      </c>
    </row>
    <row r="62" spans="1:27" s="151" customFormat="1" ht="58.15" customHeight="1">
      <c r="A62" s="404"/>
      <c r="B62" s="339"/>
      <c r="C62" s="340"/>
      <c r="D62" s="340"/>
      <c r="E62" s="340"/>
      <c r="F62" s="340"/>
      <c r="G62" s="340"/>
      <c r="H62" s="340"/>
      <c r="I62" s="340"/>
      <c r="J62" s="340"/>
      <c r="K62" s="340"/>
      <c r="L62" s="340"/>
      <c r="M62" s="340"/>
      <c r="N62" s="340"/>
      <c r="O62" s="342" t="str">
        <f>$O$12</f>
        <v>No se cuenta con respaldo eléctrico ante ausencia prolongada del servicio eléctrico afectando la disponibilidad de los servicios de información.</v>
      </c>
      <c r="P62" s="335" t="str">
        <f>$P$12</f>
        <v>No disponibilidad de la información por ausencia del servicio eléctrico</v>
      </c>
      <c r="Q62" s="336" t="s">
        <v>54</v>
      </c>
      <c r="R62" s="336" t="s">
        <v>857</v>
      </c>
      <c r="S62" s="336" t="s">
        <v>25</v>
      </c>
      <c r="T62" s="337" t="s">
        <v>876</v>
      </c>
      <c r="U62" s="336" t="str">
        <f>IF(Q62="Lógico",Tablas!$I$17,IF(Q62="Físico",Tablas!$I$17,IF(Q62="Locativo",Tablas!$I$17,IF(Q62="Legal",Tablas!$I$19,IF(Q62="Reputacional",Tablas!$I$18,IF(Q62="Financiero",Tablas!$I$16))))))</f>
        <v>Continuidad Operativa</v>
      </c>
      <c r="V62" s="336">
        <v>4</v>
      </c>
      <c r="W62" s="336" t="str">
        <f>IF(V62=1,"Insignificante",IF(V62=2,"Menor",IF(V62=3,"Moderado",IF(V62=4,"Mayor",IF(V62=5,"Catastrófico", "No Aplica")))))</f>
        <v>Mayor</v>
      </c>
      <c r="X62" s="336">
        <v>3</v>
      </c>
      <c r="Y62" s="336" t="str">
        <f>IF(X62=1,"Raro",IF(X62=2,"Improbable",IF(X62=3,"Posible",IF(X62=4,"Probable",IF(X62=5,"Casi Seguro", "No Aplica")))))</f>
        <v>Posible</v>
      </c>
      <c r="Z62" s="338">
        <f>X62*V62*N60</f>
        <v>144</v>
      </c>
      <c r="AA62" s="338" t="str">
        <f>IF(AND(Z62&gt;=Tablas!$B$39,Z62&lt;Tablas!$C$39),Tablas!$D$39,IF(AND(Z62&gt;=Tablas!$B$40,Z62&lt;Tablas!$C$40),Tablas!$D$40,IF(AND(Z62&gt;=Tablas!$B$41,Z62&lt;Tablas!$C$41),Tablas!$D$41,IF(AND(Z62&gt;=Tablas!$B$42,Z62&lt;=Tablas!$C$42),Tablas!$D$42,"No Aplica"))))</f>
        <v>Moderado</v>
      </c>
    </row>
    <row r="63" spans="1:27" s="151" customFormat="1" ht="58.15" customHeight="1">
      <c r="A63" s="404"/>
      <c r="B63" s="339"/>
      <c r="C63" s="340"/>
      <c r="D63" s="340"/>
      <c r="E63" s="340"/>
      <c r="F63" s="340"/>
      <c r="G63" s="340"/>
      <c r="H63" s="340"/>
      <c r="I63" s="340"/>
      <c r="J63" s="340"/>
      <c r="K63" s="340"/>
      <c r="L63" s="340"/>
      <c r="M63" s="340"/>
      <c r="N63" s="340"/>
      <c r="O63" s="343"/>
      <c r="P63" s="335" t="s">
        <v>877</v>
      </c>
      <c r="Q63" s="336" t="s">
        <v>54</v>
      </c>
      <c r="R63" s="336" t="s">
        <v>857</v>
      </c>
      <c r="S63" s="336" t="s">
        <v>25</v>
      </c>
      <c r="T63" s="337" t="s">
        <v>876</v>
      </c>
      <c r="U63" s="336" t="str">
        <f>IF(Q63="Lógico",Tablas!$I$17,IF(Q63="Físico",Tablas!$I$17,IF(Q63="Locativo",Tablas!$I$17,IF(Q63="Legal",Tablas!$I$19,IF(Q63="Reputacional",Tablas!$I$18,IF(Q63="Financiero",Tablas!$I$16))))))</f>
        <v>Continuidad Operativa</v>
      </c>
      <c r="V63" s="336">
        <v>5</v>
      </c>
      <c r="W63" s="336" t="str">
        <f>IF(V63=1,"Insignificante",IF(V63=2,"Menor",IF(V63=3,"Moderado",IF(V63=4,"Mayor",IF(V63=5,"Catastrófico", "No Aplica")))))</f>
        <v>Catastrófico</v>
      </c>
      <c r="X63" s="336">
        <v>2</v>
      </c>
      <c r="Y63" s="336" t="str">
        <f>IF(X63=1,"Raro",IF(X63=2,"Improbable",IF(X63=3,"Posible",IF(X63=4,"Probable",IF(X63=5,"Casi Seguro", "No Aplica")))))</f>
        <v>Improbable</v>
      </c>
      <c r="Z63" s="336">
        <f>X63*V63*N60</f>
        <v>120</v>
      </c>
      <c r="AA63" s="338" t="str">
        <f>IF(AND(Z63&gt;=Tablas!$B$39,Z63&lt;Tablas!$C$39),Tablas!$D$39,IF(AND(Z63&gt;=Tablas!$B$40,Z63&lt;Tablas!$C$40),Tablas!$D$40,IF(AND(Z63&gt;=Tablas!$B$41,Z63&lt;Tablas!$C$41),Tablas!$D$41,IF(AND(Z63&gt;=Tablas!$B$42,Z63&lt;=Tablas!$C$42),Tablas!$D$42,"No Aplica"))))</f>
        <v>Moderado</v>
      </c>
    </row>
    <row r="64" spans="1:27" s="151" customFormat="1" ht="56.45" customHeight="1">
      <c r="A64" s="405"/>
      <c r="B64" s="344"/>
      <c r="C64" s="345"/>
      <c r="D64" s="345"/>
      <c r="E64" s="345"/>
      <c r="F64" s="345"/>
      <c r="G64" s="345"/>
      <c r="H64" s="345"/>
      <c r="I64" s="345"/>
      <c r="J64" s="345"/>
      <c r="K64" s="345"/>
      <c r="L64" s="345"/>
      <c r="M64" s="345"/>
      <c r="N64" s="345"/>
      <c r="O64" s="335" t="str">
        <f>O14</f>
        <v>El centro de datos principal no cuenta con instalaciones físicas de tipo ambiental adecuadas para los equipos tecnológicos. (Ausencia de Piso falso, condiciones ambientales no adecuadas, fallas periódica en el sistema de aire acondicionado)</v>
      </c>
      <c r="P64" s="335" t="s">
        <v>874</v>
      </c>
      <c r="Q64" s="336" t="s">
        <v>54</v>
      </c>
      <c r="R64" s="336" t="s">
        <v>857</v>
      </c>
      <c r="S64" s="336" t="s">
        <v>25</v>
      </c>
      <c r="T64" s="337" t="s">
        <v>867</v>
      </c>
      <c r="U64" s="336" t="str">
        <f>IF(Q64="Lógico",Tablas!$I$17,IF(Q64="Físico",Tablas!$I$17,IF(Q64="Locativo",Tablas!$I$17,IF(Q64="Legal",Tablas!$I$19,IF(Q64="Reputacional",Tablas!$I$18,IF(Q64="Financiero",Tablas!$I$16))))))</f>
        <v>Continuidad Operativa</v>
      </c>
      <c r="V64" s="336">
        <v>4</v>
      </c>
      <c r="W64" s="336" t="str">
        <f>IF(V64=1,"Insignificante",IF(V64=2,"Menor",IF(V64=3,"Moderado",IF(V64=4,"Mayor",IF(V64=5,"Catastrófico", "No Aplica")))))</f>
        <v>Mayor</v>
      </c>
      <c r="X64" s="336">
        <v>3</v>
      </c>
      <c r="Y64" s="336" t="str">
        <f>IF(X64=1,"Raro",IF(X64=2,"Improbable",IF(X64=3,"Posible",IF(X64=4,"Probable",IF(X64=5,"Casi Seguro", "No Aplica")))))</f>
        <v>Posible</v>
      </c>
      <c r="Z64" s="338">
        <f>X64*V64*N60</f>
        <v>144</v>
      </c>
      <c r="AA64" s="338" t="str">
        <f>IF(AND(Z64&gt;=Tablas!$B$39,Z64&lt;Tablas!$C$39),Tablas!$D$39,IF(AND(Z64&gt;=Tablas!$B$40,Z64&lt;Tablas!$C$40),Tablas!$D$40,IF(AND(Z64&gt;=Tablas!$B$41,Z64&lt;Tablas!$C$41),Tablas!$D$41,IF(AND(Z64&gt;=Tablas!$B$42,Z64&lt;=Tablas!$C$42),Tablas!$D$42,"No Aplica"))))</f>
        <v>Moderado</v>
      </c>
    </row>
    <row r="65" spans="1:27" ht="52.9" customHeight="1">
      <c r="A65" s="406">
        <f>A60+1</f>
        <v>25</v>
      </c>
      <c r="B65" s="347" t="s">
        <v>847</v>
      </c>
      <c r="C65" s="348" t="s">
        <v>911</v>
      </c>
      <c r="D65" s="348" t="str">
        <f>D60</f>
        <v>[SI_SITH] Sistema de Talento Humano</v>
      </c>
      <c r="E65" s="348" t="s">
        <v>854</v>
      </c>
      <c r="F65" s="348" t="s">
        <v>841</v>
      </c>
      <c r="G65" s="350" t="str">
        <f t="shared" si="45"/>
        <v>Alta</v>
      </c>
      <c r="H65" s="350">
        <v>4</v>
      </c>
      <c r="I65" s="350" t="str">
        <f t="shared" si="46"/>
        <v>Alta</v>
      </c>
      <c r="J65" s="348">
        <v>4</v>
      </c>
      <c r="K65" s="350" t="str">
        <f t="shared" ref="K65" si="47">IF(L65=1,"Muy Baja",IF(L65=2,"Baja",IF(L65=3,"Media",IF(L65=4,"Alta",IF(L65=5,"Muy Alta", "No Aplica")))))</f>
        <v>Alta</v>
      </c>
      <c r="L65" s="348">
        <v>4</v>
      </c>
      <c r="M65" s="353" t="str">
        <f t="shared" ref="M65" si="48">IF(AND(N65&gt;0,N65&lt;4),"Muy Bajo",IF(AND(N65&gt;=4,N65&lt;7),"Bajo",IF(AND(N65&gt;=7,N65&lt;10),"Medio",IF(AND(N65&gt;=10,N65&lt;13),"Alto",IF(AND(N65&gt;=13,N65&lt;=15),"Muy Alto", "No Aplica")))))</f>
        <v>Alto</v>
      </c>
      <c r="N65" s="350">
        <f t="shared" ref="N65" si="49">SUM(H65,J65,L65)</f>
        <v>12</v>
      </c>
      <c r="O65" s="337" t="s">
        <v>938</v>
      </c>
      <c r="P65" s="337" t="s">
        <v>937</v>
      </c>
      <c r="Q65" s="336" t="s">
        <v>34</v>
      </c>
      <c r="R65" s="336" t="s">
        <v>930</v>
      </c>
      <c r="S65" s="336" t="s">
        <v>23</v>
      </c>
      <c r="T65" s="337" t="s">
        <v>939</v>
      </c>
      <c r="U65" s="336" t="str">
        <f>IF(Q65="Lógico",Tablas!$I$17,IF(Q65="Físico",Tablas!$I$17,IF(Q65="Locativo",Tablas!$I$17,IF(Q65="Legal",Tablas!$I$19,IF(Q65="Reputacional",Tablas!$I$18,IF(Q65="Financiero",Tablas!$I$16))))))</f>
        <v>Legal</v>
      </c>
      <c r="V65" s="338">
        <v>4</v>
      </c>
      <c r="W65" s="336" t="str">
        <f t="shared" si="42"/>
        <v>Mayor</v>
      </c>
      <c r="X65" s="338">
        <v>2</v>
      </c>
      <c r="Y65" s="336" t="str">
        <f t="shared" si="43"/>
        <v>Improbable</v>
      </c>
      <c r="Z65" s="338">
        <f t="shared" si="44"/>
        <v>96</v>
      </c>
      <c r="AA65" s="338" t="str">
        <f>IF(AND(Z65&gt;=Tablas!$B$39,Z65&lt;Tablas!$C$39),Tablas!$D$39,IF(AND(Z65&gt;=Tablas!$B$40,Z65&lt;Tablas!$C$40),Tablas!$D$40,IF(AND(Z65&gt;=Tablas!$B$41,Z65&lt;Tablas!$C$41),Tablas!$D$41,IF(AND(Z65&gt;=Tablas!$B$42,Z65&lt;=Tablas!$C$42),Tablas!$D$42,"No Aplica"))))</f>
        <v>Bajo</v>
      </c>
    </row>
    <row r="66" spans="1:27" ht="52.9" customHeight="1">
      <c r="A66" s="403">
        <f>A65+1</f>
        <v>26</v>
      </c>
      <c r="B66" s="351" t="s">
        <v>801</v>
      </c>
      <c r="C66" s="333" t="s">
        <v>762</v>
      </c>
      <c r="D66" s="333" t="s">
        <v>917</v>
      </c>
      <c r="E66" s="333" t="s">
        <v>771</v>
      </c>
      <c r="F66" s="333" t="s">
        <v>844</v>
      </c>
      <c r="G66" s="333" t="str">
        <f>IF(H66=1,"Muy Baja",IF(H66=2,"Baja",IF(H66=3,"Media",IF(H66=4,"Alta",IF(H66=5,"Muy Alta", "No Aplica")))))</f>
        <v>Muy Baja</v>
      </c>
      <c r="H66" s="333">
        <v>1</v>
      </c>
      <c r="I66" s="333" t="str">
        <f>IF(J66=1,"Muy Baja",IF(J66=2,"Baja",IF(J66=3,"Media",IF(J66=4,"Alta",IF(J66=5,"Muy Alta", "No Aplica")))))</f>
        <v>Media</v>
      </c>
      <c r="J66" s="333">
        <v>3</v>
      </c>
      <c r="K66" s="333" t="str">
        <f>IF(L66=1,"Muy Baja",IF(L66=2,"Baja",IF(L66=3,"Media",IF(L66=4,"Alta",IF(L66=5,"Muy Alta", "No Aplica")))))</f>
        <v>Muy Alta</v>
      </c>
      <c r="L66" s="333">
        <v>5</v>
      </c>
      <c r="M66" s="334" t="str">
        <f t="shared" ref="M66" si="50">IF(AND(N66&gt;0,N66&lt;4),"Muy Bajo",IF(AND(N66&gt;=4,N66&lt;7),"Bajo",IF(AND(N66&gt;=7,N66&lt;10),"Medio",IF(AND(N66&gt;=10,N66&lt;13),"Alto",IF(AND(N66&gt;=13,N66&lt;=15),"Muy Alto", "No Aplica")))))</f>
        <v>Medio</v>
      </c>
      <c r="N66" s="333">
        <f>SUM(H66,J66,L66)</f>
        <v>9</v>
      </c>
      <c r="O66" s="335" t="str">
        <f t="shared" ref="O66:O70" si="51">$O$16</f>
        <v>El cableado estructurado presente en el Centro de datos principal presenta retrasos en su instalación, no cuenta con canaletas adecuadas para su distribución.</v>
      </c>
      <c r="P66" s="335" t="str">
        <f>$P$16</f>
        <v>Afectación de la disponibilidad de los servicios de información por fallas en el cableado estructurado</v>
      </c>
      <c r="Q66" s="336" t="s">
        <v>54</v>
      </c>
      <c r="R66" s="336" t="s">
        <v>857</v>
      </c>
      <c r="S66" s="336" t="s">
        <v>25</v>
      </c>
      <c r="T66" s="337" t="s">
        <v>869</v>
      </c>
      <c r="U66" s="336" t="str">
        <f>IF(Q66="Lógico",Tablas!$I$17,IF(Q66="Físico",Tablas!$I$17,IF(Q66="Locativo",Tablas!$I$17,IF(Q66="Legal",Tablas!$I$19,IF(Q66="Reputacional",Tablas!$I$18,IF(Q66="Financiero",Tablas!$I$16))))))</f>
        <v>Continuidad Operativa</v>
      </c>
      <c r="V66" s="336">
        <v>4</v>
      </c>
      <c r="W66" s="336" t="str">
        <f t="shared" si="42"/>
        <v>Mayor</v>
      </c>
      <c r="X66" s="336">
        <v>3</v>
      </c>
      <c r="Y66" s="336" t="str">
        <f t="shared" si="43"/>
        <v>Posible</v>
      </c>
      <c r="Z66" s="336">
        <f>X66*V66*N66</f>
        <v>108</v>
      </c>
      <c r="AA66" s="338" t="str">
        <f>IF(AND(Z66&gt;=Tablas!$B$39,Z66&lt;Tablas!$C$39),Tablas!$D$39,IF(AND(Z66&gt;=Tablas!$B$40,Z66&lt;Tablas!$C$40),Tablas!$D$40,IF(AND(Z66&gt;=Tablas!$B$41,Z66&lt;Tablas!$C$41),Tablas!$D$41,IF(AND(Z66&gt;=Tablas!$B$42,Z66&lt;=Tablas!$C$42),Tablas!$D$42,"No Aplica"))))</f>
        <v>Moderado</v>
      </c>
    </row>
    <row r="67" spans="1:27" ht="52.9" customHeight="1">
      <c r="A67" s="405"/>
      <c r="B67" s="352"/>
      <c r="C67" s="345"/>
      <c r="D67" s="345"/>
      <c r="E67" s="345"/>
      <c r="F67" s="345"/>
      <c r="G67" s="345"/>
      <c r="H67" s="345"/>
      <c r="I67" s="345"/>
      <c r="J67" s="345"/>
      <c r="K67" s="345"/>
      <c r="L67" s="345"/>
      <c r="M67" s="346"/>
      <c r="N67" s="345"/>
      <c r="O67"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67" s="335" t="str">
        <f>$P$17</f>
        <v>Acceso no autorizado a nivel lógico por parte de personal interno o terceros de la institución</v>
      </c>
      <c r="Q67" s="336" t="s">
        <v>53</v>
      </c>
      <c r="R67" s="336" t="s">
        <v>857</v>
      </c>
      <c r="S67" s="336" t="s">
        <v>23</v>
      </c>
      <c r="T67" s="337" t="s">
        <v>881</v>
      </c>
      <c r="U67" s="336" t="str">
        <f>IF(Q67="Lógico",Tablas!$I$17,IF(Q67="Físico",Tablas!$I$17,IF(Q67="Locativo",Tablas!$I$17,IF(Q67="Legal",Tablas!$I$19,IF(Q67="Reputacional",Tablas!$I$18,IF(Q67="Financiero",Tablas!$I$16))))))</f>
        <v>Continuidad Operativa</v>
      </c>
      <c r="V67" s="336">
        <v>4</v>
      </c>
      <c r="W67" s="336" t="str">
        <f t="shared" si="42"/>
        <v>Mayor</v>
      </c>
      <c r="X67" s="336">
        <v>3</v>
      </c>
      <c r="Y67" s="336" t="str">
        <f t="shared" si="43"/>
        <v>Posible</v>
      </c>
      <c r="Z67" s="336">
        <f t="shared" ref="Z67" si="52">X67*V67*N66</f>
        <v>108</v>
      </c>
      <c r="AA67" s="338" t="str">
        <f>IF(AND(Z67&gt;=Tablas!$B$39,Z67&lt;Tablas!$C$39),Tablas!$D$39,IF(AND(Z67&gt;=Tablas!$B$40,Z67&lt;Tablas!$C$40),Tablas!$D$40,IF(AND(Z67&gt;=Tablas!$B$41,Z67&lt;Tablas!$C$41),Tablas!$D$41,IF(AND(Z67&gt;=Tablas!$B$42,Z67&lt;=Tablas!$C$42),Tablas!$D$42,"No Aplica"))))</f>
        <v>Moderado</v>
      </c>
    </row>
    <row r="68" spans="1:27" s="151" customFormat="1" ht="69.599999999999994" customHeight="1">
      <c r="A68" s="403">
        <f>A66+1</f>
        <v>27</v>
      </c>
      <c r="B68" s="351" t="s">
        <v>802</v>
      </c>
      <c r="C68" s="333" t="s">
        <v>762</v>
      </c>
      <c r="D68" s="333" t="s">
        <v>970</v>
      </c>
      <c r="E68" s="333" t="s">
        <v>771</v>
      </c>
      <c r="F68" s="333" t="s">
        <v>841</v>
      </c>
      <c r="G68" s="333" t="str">
        <f t="shared" ref="G68" si="53">IF(H68=1,"Muy Baja",IF(H68=2,"Baja",IF(H68=3,"Media",IF(H68=4,"Alta",IF(H68=5,"Muy Alta", "No Aplica")))))</f>
        <v>Baja</v>
      </c>
      <c r="H68" s="333">
        <v>2</v>
      </c>
      <c r="I68" s="333" t="str">
        <f t="shared" ref="I68" si="54">IF(J68=1,"Muy Baja",IF(J68=2,"Baja",IF(J68=3,"Media",IF(J68=4,"Alta",IF(J68=5,"Muy Alta", "No Aplica")))))</f>
        <v>Baja</v>
      </c>
      <c r="J68" s="333">
        <v>2</v>
      </c>
      <c r="K68" s="333" t="str">
        <f>IF(L68=1,"Muy Baja",IF(L68=2,"Baja",IF(L68=3,"Media",IF(L68=4,"Alta",IF(L68=5,"Muy Alta", "No Aplica")))))</f>
        <v>Alta</v>
      </c>
      <c r="L68" s="333">
        <v>4</v>
      </c>
      <c r="M68" s="334" t="str">
        <f t="shared" ref="M68" si="55">IF(AND(N68&gt;0,N68&lt;4),"Muy Bajo",IF(AND(N68&gt;=4,N68&lt;7),"Bajo",IF(AND(N68&gt;=7,N68&lt;10),"Medio",IF(AND(N68&gt;=10,N68&lt;13),"Alto",IF(AND(N68&gt;=13,N68&lt;=15),"Muy Alto", "No Aplica")))))</f>
        <v>Medio</v>
      </c>
      <c r="N68" s="333">
        <f>SUM(H68,J68,L68)</f>
        <v>8</v>
      </c>
      <c r="O68" s="335" t="str">
        <f t="shared" si="51"/>
        <v>El cableado estructurado presente en el Centro de datos principal presenta retrasos en su instalación, no cuenta con canaletas adecuadas para su distribución.</v>
      </c>
      <c r="P68" s="335" t="str">
        <f>$P$16</f>
        <v>Afectación de la disponibilidad de los servicios de información por fallas en el cableado estructurado</v>
      </c>
      <c r="Q68" s="336" t="s">
        <v>54</v>
      </c>
      <c r="R68" s="336" t="s">
        <v>857</v>
      </c>
      <c r="S68" s="336" t="s">
        <v>25</v>
      </c>
      <c r="T68" s="337" t="s">
        <v>869</v>
      </c>
      <c r="U68" s="336" t="str">
        <f>IF(Q68="Lógico",Tablas!$I$17,IF(Q68="Físico",Tablas!$I$17,IF(Q68="Locativo",Tablas!$I$17,IF(Q68="Legal",Tablas!$I$19,IF(Q68="Reputacional",Tablas!$I$18,IF(Q68="Financiero",Tablas!$I$16))))))</f>
        <v>Continuidad Operativa</v>
      </c>
      <c r="V68" s="336">
        <v>4</v>
      </c>
      <c r="W68" s="336" t="str">
        <f t="shared" si="42"/>
        <v>Mayor</v>
      </c>
      <c r="X68" s="336">
        <v>3</v>
      </c>
      <c r="Y68" s="336" t="str">
        <f t="shared" si="43"/>
        <v>Posible</v>
      </c>
      <c r="Z68" s="336">
        <f>X68*V68*N68</f>
        <v>96</v>
      </c>
      <c r="AA68" s="338" t="str">
        <f>IF(AND(Z68&gt;=Tablas!$B$39,Z68&lt;Tablas!$C$39),Tablas!$D$39,IF(AND(Z68&gt;=Tablas!$B$40,Z68&lt;Tablas!$C$40),Tablas!$D$40,IF(AND(Z68&gt;=Tablas!$B$41,Z68&lt;Tablas!$C$41),Tablas!$D$41,IF(AND(Z68&gt;=Tablas!$B$42,Z68&lt;=Tablas!$C$42),Tablas!$D$42,"No Aplica"))))</f>
        <v>Bajo</v>
      </c>
    </row>
    <row r="69" spans="1:27" s="151" customFormat="1" ht="69.599999999999994" customHeight="1">
      <c r="A69" s="405"/>
      <c r="B69" s="352"/>
      <c r="C69" s="345"/>
      <c r="D69" s="345"/>
      <c r="E69" s="345"/>
      <c r="F69" s="345"/>
      <c r="G69" s="345"/>
      <c r="H69" s="345"/>
      <c r="I69" s="345"/>
      <c r="J69" s="345"/>
      <c r="K69" s="345"/>
      <c r="L69" s="345"/>
      <c r="M69" s="346"/>
      <c r="N69" s="345"/>
      <c r="O69"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69" s="335" t="str">
        <f>$P$17</f>
        <v>Acceso no autorizado a nivel lógico por parte de personal interno o terceros de la institución</v>
      </c>
      <c r="Q69" s="336" t="s">
        <v>53</v>
      </c>
      <c r="R69" s="336" t="s">
        <v>857</v>
      </c>
      <c r="S69" s="336" t="s">
        <v>23</v>
      </c>
      <c r="T69" s="337" t="s">
        <v>881</v>
      </c>
      <c r="U69" s="336" t="str">
        <f>IF(Q69="Lógico",Tablas!$I$17,IF(Q69="Físico",Tablas!$I$17,IF(Q69="Locativo",Tablas!$I$17,IF(Q69="Legal",Tablas!$I$19,IF(Q69="Reputacional",Tablas!$I$18,IF(Q69="Financiero",Tablas!$I$16))))))</f>
        <v>Continuidad Operativa</v>
      </c>
      <c r="V69" s="336">
        <v>4</v>
      </c>
      <c r="W69" s="336" t="str">
        <f t="shared" si="42"/>
        <v>Mayor</v>
      </c>
      <c r="X69" s="336">
        <v>3</v>
      </c>
      <c r="Y69" s="336" t="str">
        <f t="shared" si="43"/>
        <v>Posible</v>
      </c>
      <c r="Z69" s="336">
        <f t="shared" ref="Z69" si="56">X69*V69*N68</f>
        <v>96</v>
      </c>
      <c r="AA69" s="338" t="str">
        <f>IF(AND(Z69&gt;=Tablas!$B$39,Z69&lt;Tablas!$C$39),Tablas!$D$39,IF(AND(Z69&gt;=Tablas!$B$40,Z69&lt;Tablas!$C$40),Tablas!$D$40,IF(AND(Z69&gt;=Tablas!$B$41,Z69&lt;Tablas!$C$41),Tablas!$D$41,IF(AND(Z69&gt;=Tablas!$B$42,Z69&lt;=Tablas!$C$42),Tablas!$D$42,"No Aplica"))))</f>
        <v>Bajo</v>
      </c>
    </row>
    <row r="70" spans="1:27" ht="39.6" customHeight="1">
      <c r="A70" s="403">
        <f>A68+1</f>
        <v>28</v>
      </c>
      <c r="B70" s="351" t="s">
        <v>848</v>
      </c>
      <c r="C70" s="333" t="s">
        <v>762</v>
      </c>
      <c r="D70" s="333" t="s">
        <v>950</v>
      </c>
      <c r="E70" s="333" t="s">
        <v>771</v>
      </c>
      <c r="F70" s="333" t="s">
        <v>763</v>
      </c>
      <c r="G70" s="333" t="str">
        <f>IF(H70=1,"Muy Baja",IF(H70=2,"Baja",IF(H70=3,"Media",IF(H70=4,"Alta",IF(H70=5,"Muy Alta", "No Aplica")))))</f>
        <v>Baja</v>
      </c>
      <c r="H70" s="333">
        <v>2</v>
      </c>
      <c r="I70" s="333" t="str">
        <f>IF(J70=1,"Muy Baja",IF(J70=2,"Baja",IF(J70=3,"Media",IF(J70=4,"Alta",IF(J70=5,"Muy Alta", "No Aplica")))))</f>
        <v>Baja</v>
      </c>
      <c r="J70" s="333">
        <v>2</v>
      </c>
      <c r="K70" s="333" t="str">
        <f>IF(L70=1,"Muy Baja",IF(L70=2,"Baja",IF(L70=3,"Media",IF(L70=4,"Alta",IF(L70=5,"Muy Alta", "No Aplica")))))</f>
        <v>Alta</v>
      </c>
      <c r="L70" s="333">
        <v>4</v>
      </c>
      <c r="M70" s="334" t="str">
        <f>IF(AND(N70&gt;0,N70&lt;4),"Muy Bajo",IF(AND(N70&gt;=4,N70&lt;7),"Bajo",IF(AND(N70&gt;=7,N70&lt;10),"Medio",IF(AND(N70&gt;=10,N70&lt;13),"Alto",IF(AND(N70&gt;=13,N70&lt;=15),"Muy Alto", "No Aplica")))))</f>
        <v>Medio</v>
      </c>
      <c r="N70" s="333">
        <f>SUM(H70,J70,L70)</f>
        <v>8</v>
      </c>
      <c r="O70" s="335" t="str">
        <f t="shared" si="51"/>
        <v>El cableado estructurado presente en el Centro de datos principal presenta retrasos en su instalación, no cuenta con canaletas adecuadas para su distribución.</v>
      </c>
      <c r="P70" s="335" t="str">
        <f>$P$16</f>
        <v>Afectación de la disponibilidad de los servicios de información por fallas en el cableado estructurado</v>
      </c>
      <c r="Q70" s="336" t="s">
        <v>54</v>
      </c>
      <c r="R70" s="336" t="s">
        <v>857</v>
      </c>
      <c r="S70" s="336" t="s">
        <v>25</v>
      </c>
      <c r="T70" s="337" t="s">
        <v>869</v>
      </c>
      <c r="U70" s="336" t="str">
        <f>IF(Q70="Lógico",Tablas!$I$17,IF(Q70="Físico",Tablas!$I$17,IF(Q70="Locativo",Tablas!$I$17,IF(Q70="Legal",Tablas!$I$19,IF(Q70="Reputacional",Tablas!$I$18,IF(Q70="Financiero",Tablas!$I$16))))))</f>
        <v>Continuidad Operativa</v>
      </c>
      <c r="V70" s="336">
        <v>4</v>
      </c>
      <c r="W70" s="336" t="str">
        <f t="shared" si="42"/>
        <v>Mayor</v>
      </c>
      <c r="X70" s="336">
        <v>3</v>
      </c>
      <c r="Y70" s="336" t="str">
        <f t="shared" si="43"/>
        <v>Posible</v>
      </c>
      <c r="Z70" s="336">
        <f>X70*V70*N70</f>
        <v>96</v>
      </c>
      <c r="AA70" s="338" t="str">
        <f>IF(AND(Z70&gt;=Tablas!$B$39,Z70&lt;Tablas!$C$39),Tablas!$D$39,IF(AND(Z70&gt;=Tablas!$B$40,Z70&lt;Tablas!$C$40),Tablas!$D$40,IF(AND(Z70&gt;=Tablas!$B$41,Z70&lt;Tablas!$C$41),Tablas!$D$41,IF(AND(Z70&gt;=Tablas!$B$42,Z70&lt;=Tablas!$C$42),Tablas!$D$42,"No Aplica"))))</f>
        <v>Bajo</v>
      </c>
    </row>
    <row r="71" spans="1:27" ht="60">
      <c r="A71" s="405"/>
      <c r="B71" s="352"/>
      <c r="C71" s="345"/>
      <c r="D71" s="345"/>
      <c r="E71" s="345"/>
      <c r="F71" s="345"/>
      <c r="G71" s="345"/>
      <c r="H71" s="345"/>
      <c r="I71" s="345"/>
      <c r="J71" s="345"/>
      <c r="K71" s="345"/>
      <c r="L71" s="345"/>
      <c r="M71" s="346"/>
      <c r="N71" s="345"/>
      <c r="O71"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71" s="335" t="str">
        <f>$P$17</f>
        <v>Acceso no autorizado a nivel lógico por parte de personal interno o terceros de la institución</v>
      </c>
      <c r="Q71" s="336" t="s">
        <v>53</v>
      </c>
      <c r="R71" s="336" t="s">
        <v>857</v>
      </c>
      <c r="S71" s="336" t="s">
        <v>23</v>
      </c>
      <c r="T71" s="337" t="s">
        <v>881</v>
      </c>
      <c r="U71" s="336" t="str">
        <f>IF(Q71="Lógico",Tablas!$I$17,IF(Q71="Físico",Tablas!$I$17,IF(Q71="Locativo",Tablas!$I$17,IF(Q71="Legal",Tablas!$I$19,IF(Q71="Reputacional",Tablas!$I$18,IF(Q71="Financiero",Tablas!$I$16))))))</f>
        <v>Continuidad Operativa</v>
      </c>
      <c r="V71" s="336">
        <v>4</v>
      </c>
      <c r="W71" s="336" t="str">
        <f t="shared" si="42"/>
        <v>Mayor</v>
      </c>
      <c r="X71" s="336">
        <v>3</v>
      </c>
      <c r="Y71" s="336" t="str">
        <f t="shared" si="43"/>
        <v>Posible</v>
      </c>
      <c r="Z71" s="336">
        <f t="shared" ref="Z71" si="57">X71*V71*N70</f>
        <v>96</v>
      </c>
      <c r="AA71" s="338" t="str">
        <f>IF(AND(Z71&gt;=Tablas!$B$39,Z71&lt;Tablas!$C$39),Tablas!$D$39,IF(AND(Z71&gt;=Tablas!$B$40,Z71&lt;Tablas!$C$40),Tablas!$D$40,IF(AND(Z71&gt;=Tablas!$B$41,Z71&lt;Tablas!$C$41),Tablas!$D$41,IF(AND(Z71&gt;=Tablas!$B$42,Z71&lt;=Tablas!$C$42),Tablas!$D$42,"No Aplica"))))</f>
        <v>Bajo</v>
      </c>
    </row>
    <row r="72" spans="1:27" ht="39.6" customHeight="1">
      <c r="A72" s="403">
        <f>A70+1</f>
        <v>29</v>
      </c>
      <c r="B72" s="351" t="s">
        <v>803</v>
      </c>
      <c r="C72" s="333" t="s">
        <v>762</v>
      </c>
      <c r="D72" s="333" t="s">
        <v>946</v>
      </c>
      <c r="E72" s="333" t="s">
        <v>771</v>
      </c>
      <c r="F72" s="333" t="s">
        <v>841</v>
      </c>
      <c r="G72" s="333" t="str">
        <f t="shared" ref="G72" si="58">IF(H72=1,"Muy Baja",IF(H72=2,"Baja",IF(H72=3,"Media",IF(H72=4,"Alta",IF(H72=5,"Muy Alta", "No Aplica")))))</f>
        <v>Baja</v>
      </c>
      <c r="H72" s="333">
        <v>2</v>
      </c>
      <c r="I72" s="333" t="str">
        <f t="shared" ref="I72" si="59">IF(J72=1,"Muy Baja",IF(J72=2,"Baja",IF(J72=3,"Media",IF(J72=4,"Alta",IF(J72=5,"Muy Alta", "No Aplica")))))</f>
        <v>Baja</v>
      </c>
      <c r="J72" s="333">
        <v>2</v>
      </c>
      <c r="K72" s="333" t="str">
        <f t="shared" ref="K72:K74" si="60">IF(L72=1,"Muy Baja",IF(L72=2,"Baja",IF(L72=3,"Media",IF(L72=4,"Alta",IF(L72=5,"Muy Alta", "No Aplica")))))</f>
        <v>Media</v>
      </c>
      <c r="L72" s="333">
        <v>3</v>
      </c>
      <c r="M72" s="334" t="str">
        <f>IF(AND(N72&gt;0,N72&lt;4),"Muy Bajo",IF(AND(N72&gt;=4,N72&lt;7),"Bajo",IF(AND(N72&gt;=7,N72&lt;10),"Medio",IF(AND(N72&gt;=10,N72&lt;13),"Alto",IF(AND(N72&gt;=13,N72&lt;=15),"Muy Alto", "No Aplica")))))</f>
        <v>Medio</v>
      </c>
      <c r="N72" s="333">
        <f t="shared" ref="N72" si="61">SUM(H72,J72,L72)</f>
        <v>7</v>
      </c>
      <c r="O72" s="335" t="s">
        <v>868</v>
      </c>
      <c r="P72" s="335" t="str">
        <f>$P$16</f>
        <v>Afectación de la disponibilidad de los servicios de información por fallas en el cableado estructurado</v>
      </c>
      <c r="Q72" s="336" t="s">
        <v>54</v>
      </c>
      <c r="R72" s="336" t="s">
        <v>857</v>
      </c>
      <c r="S72" s="336" t="s">
        <v>25</v>
      </c>
      <c r="T72" s="337" t="s">
        <v>869</v>
      </c>
      <c r="U72" s="336" t="str">
        <f>IF(Q72="Lógico",Tablas!$I$17,IF(Q72="Físico",Tablas!$I$17,IF(Q72="Locativo",Tablas!$I$17,IF(Q72="Legal",Tablas!$I$19,IF(Q72="Reputacional",Tablas!$I$18,IF(Q72="Financiero",Tablas!$I$16))))))</f>
        <v>Continuidad Operativa</v>
      </c>
      <c r="V72" s="336">
        <v>4</v>
      </c>
      <c r="W72" s="336" t="str">
        <f t="shared" si="42"/>
        <v>Mayor</v>
      </c>
      <c r="X72" s="336">
        <v>3</v>
      </c>
      <c r="Y72" s="336" t="str">
        <f t="shared" si="43"/>
        <v>Posible</v>
      </c>
      <c r="Z72" s="336">
        <f>X72*V72*N72</f>
        <v>84</v>
      </c>
      <c r="AA72" s="338" t="str">
        <f>IF(AND(Z72&gt;=Tablas!$B$39,Z72&lt;Tablas!$C$39),Tablas!$D$39,IF(AND(Z72&gt;=Tablas!$B$40,Z72&lt;Tablas!$C$40),Tablas!$D$40,IF(AND(Z72&gt;=Tablas!$B$41,Z72&lt;Tablas!$C$41),Tablas!$D$41,IF(AND(Z72&gt;=Tablas!$B$42,Z72&lt;=Tablas!$C$42),Tablas!$D$42,"No Aplica"))))</f>
        <v>Bajo</v>
      </c>
    </row>
    <row r="73" spans="1:27" ht="60">
      <c r="A73" s="405"/>
      <c r="B73" s="352"/>
      <c r="C73" s="345"/>
      <c r="D73" s="345"/>
      <c r="E73" s="345"/>
      <c r="F73" s="345"/>
      <c r="G73" s="345"/>
      <c r="H73" s="345"/>
      <c r="I73" s="345"/>
      <c r="J73" s="345"/>
      <c r="K73" s="345"/>
      <c r="L73" s="345"/>
      <c r="M73" s="346"/>
      <c r="N73" s="345"/>
      <c r="O73"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73" s="335" t="str">
        <f>$P$17</f>
        <v>Acceso no autorizado a nivel lógico por parte de personal interno o terceros de la institución</v>
      </c>
      <c r="Q73" s="336" t="s">
        <v>53</v>
      </c>
      <c r="R73" s="336" t="s">
        <v>857</v>
      </c>
      <c r="S73" s="336" t="s">
        <v>23</v>
      </c>
      <c r="T73" s="337" t="s">
        <v>881</v>
      </c>
      <c r="U73" s="336" t="str">
        <f>IF(Q73="Lógico",Tablas!$I$17,IF(Q73="Físico",Tablas!$I$17,IF(Q73="Locativo",Tablas!$I$17,IF(Q73="Legal",Tablas!$I$19,IF(Q73="Reputacional",Tablas!$I$18,IF(Q73="Financiero",Tablas!$I$16))))))</f>
        <v>Continuidad Operativa</v>
      </c>
      <c r="V73" s="336">
        <v>4</v>
      </c>
      <c r="W73" s="336" t="str">
        <f t="shared" si="42"/>
        <v>Mayor</v>
      </c>
      <c r="X73" s="336">
        <v>3</v>
      </c>
      <c r="Y73" s="336" t="str">
        <f t="shared" si="43"/>
        <v>Posible</v>
      </c>
      <c r="Z73" s="336">
        <f t="shared" ref="Z73" si="62">X73*V73*N72</f>
        <v>84</v>
      </c>
      <c r="AA73" s="338" t="str">
        <f>IF(AND(Z73&gt;=Tablas!$B$39,Z73&lt;Tablas!$C$39),Tablas!$D$39,IF(AND(Z73&gt;=Tablas!$B$40,Z73&lt;Tablas!$C$40),Tablas!$D$40,IF(AND(Z73&gt;=Tablas!$B$41,Z73&lt;Tablas!$C$41),Tablas!$D$41,IF(AND(Z73&gt;=Tablas!$B$42,Z73&lt;=Tablas!$C$42),Tablas!$D$42,"No Aplica"))))</f>
        <v>Bajo</v>
      </c>
    </row>
    <row r="74" spans="1:27" ht="52.9" customHeight="1">
      <c r="A74" s="403">
        <f>A72+1</f>
        <v>30</v>
      </c>
      <c r="B74" s="351" t="s">
        <v>804</v>
      </c>
      <c r="C74" s="333" t="s">
        <v>762</v>
      </c>
      <c r="D74" s="333"/>
      <c r="E74" s="333" t="s">
        <v>771</v>
      </c>
      <c r="F74" s="333" t="s">
        <v>765</v>
      </c>
      <c r="G74" s="333" t="str">
        <f t="shared" ref="G74:G76" si="63">IF(H74=1,"Muy Baja",IF(H74=2,"Baja",IF(H74=3,"Media",IF(H74=4,"Alta",IF(H74=5,"Muy Alta", "No Aplica")))))</f>
        <v>Muy Baja</v>
      </c>
      <c r="H74" s="333">
        <v>1</v>
      </c>
      <c r="I74" s="333" t="str">
        <f t="shared" ref="I74" si="64">IF(J74=1,"Muy Baja",IF(J74=2,"Baja",IF(J74=3,"Media",IF(J74=4,"Alta",IF(J74=5,"Muy Alta", "No Aplica")))))</f>
        <v>Muy Baja</v>
      </c>
      <c r="J74" s="333">
        <v>1</v>
      </c>
      <c r="K74" s="333" t="str">
        <f t="shared" si="60"/>
        <v>Baja</v>
      </c>
      <c r="L74" s="333">
        <v>2</v>
      </c>
      <c r="M74" s="334" t="str">
        <f t="shared" ref="M74:M76" si="65">IF(AND(N74&gt;0,N74&lt;4),"Muy Bajo",IF(AND(N74&gt;=4,N74&lt;7),"Bajo",IF(AND(N74&gt;=7,N74&lt;10),"Medio",IF(AND(N74&gt;=10,N74&lt;13),"Alto",IF(AND(N74&gt;=13,N74&lt;=15),"Muy Alto", "No Aplica")))))</f>
        <v>Bajo</v>
      </c>
      <c r="N74" s="333">
        <f t="shared" ref="N74:N76" si="66">SUM(H74,J74,L74)</f>
        <v>4</v>
      </c>
      <c r="O74" s="335" t="str">
        <f t="shared" ref="O74:O88" si="67">$O$16</f>
        <v>El cableado estructurado presente en el Centro de datos principal presenta retrasos en su instalación, no cuenta con canaletas adecuadas para su distribución.</v>
      </c>
      <c r="P74" s="335" t="str">
        <f>$P$16</f>
        <v>Afectación de la disponibilidad de los servicios de información por fallas en el cableado estructurado</v>
      </c>
      <c r="Q74" s="336" t="s">
        <v>54</v>
      </c>
      <c r="R74" s="336" t="s">
        <v>857</v>
      </c>
      <c r="S74" s="336" t="s">
        <v>25</v>
      </c>
      <c r="T74" s="337" t="s">
        <v>869</v>
      </c>
      <c r="U74" s="336" t="str">
        <f>IF(Q74="Lógico",Tablas!$I$17,IF(Q74="Físico",Tablas!$I$17,IF(Q74="Locativo",Tablas!$I$17,IF(Q74="Legal",Tablas!$I$19,IF(Q74="Reputacional",Tablas!$I$18,IF(Q74="Financiero",Tablas!$I$16))))))</f>
        <v>Continuidad Operativa</v>
      </c>
      <c r="V74" s="336">
        <v>4</v>
      </c>
      <c r="W74" s="336" t="str">
        <f t="shared" si="42"/>
        <v>Mayor</v>
      </c>
      <c r="X74" s="336">
        <v>3</v>
      </c>
      <c r="Y74" s="336" t="str">
        <f t="shared" si="43"/>
        <v>Posible</v>
      </c>
      <c r="Z74" s="336">
        <f>X74*V74*N74</f>
        <v>48</v>
      </c>
      <c r="AA74" s="338" t="str">
        <f>IF(AND(Z74&gt;=Tablas!$B$39,Z74&lt;Tablas!$C$39),Tablas!$D$39,IF(AND(Z74&gt;=Tablas!$B$40,Z74&lt;Tablas!$C$40),Tablas!$D$40,IF(AND(Z74&gt;=Tablas!$B$41,Z74&lt;Tablas!$C$41),Tablas!$D$41,IF(AND(Z74&gt;=Tablas!$B$42,Z74&lt;=Tablas!$C$42),Tablas!$D$42,"No Aplica"))))</f>
        <v>Bajo</v>
      </c>
    </row>
    <row r="75" spans="1:27" ht="60">
      <c r="A75" s="405"/>
      <c r="B75" s="352"/>
      <c r="C75" s="345"/>
      <c r="D75" s="345"/>
      <c r="E75" s="345"/>
      <c r="F75" s="345"/>
      <c r="G75" s="345"/>
      <c r="H75" s="345"/>
      <c r="I75" s="345"/>
      <c r="J75" s="345"/>
      <c r="K75" s="345"/>
      <c r="L75" s="345"/>
      <c r="M75" s="346"/>
      <c r="N75" s="345"/>
      <c r="O75"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75" s="335" t="str">
        <f>$P$17</f>
        <v>Acceso no autorizado a nivel lógico por parte de personal interno o terceros de la institución</v>
      </c>
      <c r="Q75" s="336" t="s">
        <v>53</v>
      </c>
      <c r="R75" s="336" t="s">
        <v>857</v>
      </c>
      <c r="S75" s="336" t="s">
        <v>23</v>
      </c>
      <c r="T75" s="337" t="s">
        <v>881</v>
      </c>
      <c r="U75" s="336" t="str">
        <f>IF(Q75="Lógico",Tablas!$I$17,IF(Q75="Físico",Tablas!$I$17,IF(Q75="Locativo",Tablas!$I$17,IF(Q75="Legal",Tablas!$I$19,IF(Q75="Reputacional",Tablas!$I$18,IF(Q75="Financiero",Tablas!$I$16))))))</f>
        <v>Continuidad Operativa</v>
      </c>
      <c r="V75" s="336">
        <v>4</v>
      </c>
      <c r="W75" s="336" t="str">
        <f t="shared" si="42"/>
        <v>Mayor</v>
      </c>
      <c r="X75" s="336">
        <v>3</v>
      </c>
      <c r="Y75" s="336" t="str">
        <f t="shared" si="43"/>
        <v>Posible</v>
      </c>
      <c r="Z75" s="336">
        <f t="shared" ref="Z75" si="68">X75*V75*N74</f>
        <v>48</v>
      </c>
      <c r="AA75" s="338" t="str">
        <f>IF(AND(Z75&gt;=Tablas!$B$39,Z75&lt;Tablas!$C$39),Tablas!$D$39,IF(AND(Z75&gt;=Tablas!$B$40,Z75&lt;Tablas!$C$40),Tablas!$D$40,IF(AND(Z75&gt;=Tablas!$B$41,Z75&lt;Tablas!$C$41),Tablas!$D$41,IF(AND(Z75&gt;=Tablas!$B$42,Z75&lt;=Tablas!$C$42),Tablas!$D$42,"No Aplica"))))</f>
        <v>Bajo</v>
      </c>
    </row>
    <row r="76" spans="1:27" ht="39.6" customHeight="1">
      <c r="A76" s="403">
        <f>A74+1</f>
        <v>31</v>
      </c>
      <c r="B76" s="351" t="s">
        <v>805</v>
      </c>
      <c r="C76" s="333" t="s">
        <v>762</v>
      </c>
      <c r="D76" s="333" t="s">
        <v>950</v>
      </c>
      <c r="E76" s="333" t="s">
        <v>771</v>
      </c>
      <c r="F76" s="333" t="s">
        <v>763</v>
      </c>
      <c r="G76" s="333" t="str">
        <f t="shared" si="63"/>
        <v>Media</v>
      </c>
      <c r="H76" s="333">
        <v>3</v>
      </c>
      <c r="I76" s="333" t="str">
        <f t="shared" ref="I76" si="69">IF(J76=1,"Muy Baja",IF(J76=2,"Baja",IF(J76=3,"Media",IF(J76=4,"Alta",IF(J76=5,"Muy Alta", "No Aplica")))))</f>
        <v>Muy Baja</v>
      </c>
      <c r="J76" s="333">
        <v>1</v>
      </c>
      <c r="K76" s="333" t="str">
        <f t="shared" ref="K76" si="70">IF(L76=1,"Muy Baja",IF(L76=2,"Baja",IF(L76=3,"Media",IF(L76=4,"Alta",IF(L76=5,"Muy Alta", "No Aplica")))))</f>
        <v>Muy Baja</v>
      </c>
      <c r="L76" s="333">
        <v>1</v>
      </c>
      <c r="M76" s="334" t="str">
        <f t="shared" si="65"/>
        <v>Bajo</v>
      </c>
      <c r="N76" s="333">
        <f t="shared" si="66"/>
        <v>5</v>
      </c>
      <c r="O76" s="335" t="str">
        <f t="shared" si="67"/>
        <v>El cableado estructurado presente en el Centro de datos principal presenta retrasos en su instalación, no cuenta con canaletas adecuadas para su distribución.</v>
      </c>
      <c r="P76" s="335" t="str">
        <f>$P$16</f>
        <v>Afectación de la disponibilidad de los servicios de información por fallas en el cableado estructurado</v>
      </c>
      <c r="Q76" s="336" t="s">
        <v>54</v>
      </c>
      <c r="R76" s="336" t="s">
        <v>857</v>
      </c>
      <c r="S76" s="336" t="s">
        <v>25</v>
      </c>
      <c r="T76" s="337" t="s">
        <v>869</v>
      </c>
      <c r="U76" s="336" t="str">
        <f>IF(Q76="Lógico",Tablas!$I$17,IF(Q76="Físico",Tablas!$I$17,IF(Q76="Locativo",Tablas!$I$17,IF(Q76="Legal",Tablas!$I$19,IF(Q76="Reputacional",Tablas!$I$18,IF(Q76="Financiero",Tablas!$I$16))))))</f>
        <v>Continuidad Operativa</v>
      </c>
      <c r="V76" s="336">
        <v>4</v>
      </c>
      <c r="W76" s="336" t="str">
        <f t="shared" si="42"/>
        <v>Mayor</v>
      </c>
      <c r="X76" s="336">
        <v>3</v>
      </c>
      <c r="Y76" s="336" t="str">
        <f t="shared" si="43"/>
        <v>Posible</v>
      </c>
      <c r="Z76" s="336">
        <f>X76*V76*N76</f>
        <v>60</v>
      </c>
      <c r="AA76" s="338" t="str">
        <f>IF(AND(Z76&gt;=Tablas!$B$39,Z76&lt;Tablas!$C$39),Tablas!$D$39,IF(AND(Z76&gt;=Tablas!$B$40,Z76&lt;Tablas!$C$40),Tablas!$D$40,IF(AND(Z76&gt;=Tablas!$B$41,Z76&lt;Tablas!$C$41),Tablas!$D$41,IF(AND(Z76&gt;=Tablas!$B$42,Z76&lt;=Tablas!$C$42),Tablas!$D$42,"No Aplica"))))</f>
        <v>Bajo</v>
      </c>
    </row>
    <row r="77" spans="1:27" ht="60">
      <c r="A77" s="405"/>
      <c r="B77" s="352"/>
      <c r="C77" s="345"/>
      <c r="D77" s="345"/>
      <c r="E77" s="345"/>
      <c r="F77" s="345"/>
      <c r="G77" s="345"/>
      <c r="H77" s="345"/>
      <c r="I77" s="345"/>
      <c r="J77" s="345"/>
      <c r="K77" s="345"/>
      <c r="L77" s="345"/>
      <c r="M77" s="346"/>
      <c r="N77" s="345"/>
      <c r="O77"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77" s="335" t="str">
        <f>$P$17</f>
        <v>Acceso no autorizado a nivel lógico por parte de personal interno o terceros de la institución</v>
      </c>
      <c r="Q77" s="336" t="s">
        <v>53</v>
      </c>
      <c r="R77" s="336" t="s">
        <v>857</v>
      </c>
      <c r="S77" s="336" t="s">
        <v>23</v>
      </c>
      <c r="T77" s="337" t="s">
        <v>881</v>
      </c>
      <c r="U77" s="336" t="str">
        <f>IF(Q77="Lógico",Tablas!$I$17,IF(Q77="Físico",Tablas!$I$17,IF(Q77="Locativo",Tablas!$I$17,IF(Q77="Legal",Tablas!$I$19,IF(Q77="Reputacional",Tablas!$I$18,IF(Q77="Financiero",Tablas!$I$16))))))</f>
        <v>Continuidad Operativa</v>
      </c>
      <c r="V77" s="336">
        <v>4</v>
      </c>
      <c r="W77" s="336" t="str">
        <f t="shared" si="42"/>
        <v>Mayor</v>
      </c>
      <c r="X77" s="336">
        <v>3</v>
      </c>
      <c r="Y77" s="336" t="str">
        <f t="shared" si="43"/>
        <v>Posible</v>
      </c>
      <c r="Z77" s="336">
        <f t="shared" ref="Z77" si="71">X77*V77*N76</f>
        <v>60</v>
      </c>
      <c r="AA77" s="338" t="str">
        <f>IF(AND(Z77&gt;=Tablas!$B$39,Z77&lt;Tablas!$C$39),Tablas!$D$39,IF(AND(Z77&gt;=Tablas!$B$40,Z77&lt;Tablas!$C$40),Tablas!$D$40,IF(AND(Z77&gt;=Tablas!$B$41,Z77&lt;Tablas!$C$41),Tablas!$D$41,IF(AND(Z77&gt;=Tablas!$B$42,Z77&lt;=Tablas!$C$42),Tablas!$D$42,"No Aplica"))))</f>
        <v>Bajo</v>
      </c>
    </row>
    <row r="78" spans="1:27" ht="67.900000000000006" customHeight="1">
      <c r="A78" s="403">
        <f>A76+1</f>
        <v>32</v>
      </c>
      <c r="B78" s="351" t="s">
        <v>806</v>
      </c>
      <c r="C78" s="333" t="s">
        <v>762</v>
      </c>
      <c r="D78" s="354" t="s">
        <v>957</v>
      </c>
      <c r="E78" s="333" t="s">
        <v>771</v>
      </c>
      <c r="F78" s="333" t="s">
        <v>763</v>
      </c>
      <c r="G78" s="333" t="str">
        <f t="shared" ref="G78:G80" si="72">IF(H78=1,"Muy Baja",IF(H78=2,"Baja",IF(H78=3,"Media",IF(H78=4,"Alta",IF(H78=5,"Muy Alta", "No Aplica")))))</f>
        <v>Alta</v>
      </c>
      <c r="H78" s="333">
        <v>4</v>
      </c>
      <c r="I78" s="333" t="str">
        <f t="shared" ref="I78:I80" si="73">IF(J78=1,"Muy Baja",IF(J78=2,"Baja",IF(J78=3,"Media",IF(J78=4,"Alta",IF(J78=5,"Muy Alta", "No Aplica")))))</f>
        <v>Alta</v>
      </c>
      <c r="J78" s="333">
        <v>4</v>
      </c>
      <c r="K78" s="333" t="str">
        <f t="shared" ref="K78:K82" si="74">IF(L78=1,"Muy Baja",IF(L78=2,"Baja",IF(L78=3,"Media",IF(L78=4,"Alta",IF(L78=5,"Muy Alta", "No Aplica")))))</f>
        <v>Media</v>
      </c>
      <c r="L78" s="333">
        <v>3</v>
      </c>
      <c r="M78" s="334" t="str">
        <f>IF(AND(N78&gt;0,N78&lt;4),"Muy Bajo",IF(AND(N78&gt;=4,N78&lt;7),"Bajo",IF(AND(N78&gt;=7,N78&lt;10),"Medio",IF(AND(N78&gt;=10,N78&lt;13),"Alto",IF(AND(N78&gt;=13,N78&lt;=15),"Muy Alto", "No Aplica")))))</f>
        <v>Alto</v>
      </c>
      <c r="N78" s="333">
        <f t="shared" ref="N78:N80" si="75">SUM(H78,J78,L78)</f>
        <v>11</v>
      </c>
      <c r="O78" s="335" t="str">
        <f t="shared" si="67"/>
        <v>El cableado estructurado presente en el Centro de datos principal presenta retrasos en su instalación, no cuenta con canaletas adecuadas para su distribución.</v>
      </c>
      <c r="P78" s="335" t="str">
        <f>$P$16</f>
        <v>Afectación de la disponibilidad de los servicios de información por fallas en el cableado estructurado</v>
      </c>
      <c r="Q78" s="336" t="s">
        <v>54</v>
      </c>
      <c r="R78" s="336" t="s">
        <v>857</v>
      </c>
      <c r="S78" s="336" t="s">
        <v>25</v>
      </c>
      <c r="T78" s="337" t="s">
        <v>869</v>
      </c>
      <c r="U78" s="336" t="str">
        <f>IF(Q78="Lógico",Tablas!$I$17,IF(Q78="Físico",Tablas!$I$17,IF(Q78="Locativo",Tablas!$I$17,IF(Q78="Legal",Tablas!$I$19,IF(Q78="Reputacional",Tablas!$I$18,IF(Q78="Financiero",Tablas!$I$16))))))</f>
        <v>Continuidad Operativa</v>
      </c>
      <c r="V78" s="336">
        <v>4</v>
      </c>
      <c r="W78" s="336" t="str">
        <f>IF(V78=1,"Insignificante",IF(V78=2,"Menor",IF(V78=3,"Moderado",IF(V78=4,"Mayor",IF(V78=5,"Catastrófico", "No Aplica")))))</f>
        <v>Mayor</v>
      </c>
      <c r="X78" s="336">
        <v>3</v>
      </c>
      <c r="Y78" s="336" t="str">
        <f>IF(X78=1,"Raro",IF(X78=2,"Improbable",IF(X78=3,"Posible",IF(X78=4,"Probable",IF(X78=5,"Casi Seguro", "No Aplica")))))</f>
        <v>Posible</v>
      </c>
      <c r="Z78" s="336">
        <f>X78*V78*N78</f>
        <v>132</v>
      </c>
      <c r="AA78" s="338" t="str">
        <f>IF(AND(Z78&gt;=Tablas!$B$39,Z78&lt;Tablas!$C$39),Tablas!$D$39,IF(AND(Z78&gt;=Tablas!$B$40,Z78&lt;Tablas!$C$40),Tablas!$D$40,IF(AND(Z78&gt;=Tablas!$B$41,Z78&lt;Tablas!$C$41),Tablas!$D$41,IF(AND(Z78&gt;=Tablas!$B$42,Z78&lt;=Tablas!$C$42),Tablas!$D$42,"No Aplica"))))</f>
        <v>Moderado</v>
      </c>
    </row>
    <row r="79" spans="1:27" ht="67.900000000000006" customHeight="1">
      <c r="A79" s="405"/>
      <c r="B79" s="352"/>
      <c r="C79" s="345"/>
      <c r="D79" s="355"/>
      <c r="E79" s="345"/>
      <c r="F79" s="345"/>
      <c r="G79" s="345"/>
      <c r="H79" s="345"/>
      <c r="I79" s="345"/>
      <c r="J79" s="345"/>
      <c r="K79" s="345"/>
      <c r="L79" s="345"/>
      <c r="M79" s="346"/>
      <c r="N79" s="345"/>
      <c r="O79"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79" s="335" t="str">
        <f>$P$17</f>
        <v>Acceso no autorizado a nivel lógico por parte de personal interno o terceros de la institución</v>
      </c>
      <c r="Q79" s="336" t="s">
        <v>53</v>
      </c>
      <c r="R79" s="336" t="s">
        <v>857</v>
      </c>
      <c r="S79" s="336" t="s">
        <v>23</v>
      </c>
      <c r="T79" s="337" t="s">
        <v>881</v>
      </c>
      <c r="U79" s="336" t="str">
        <f>IF(Q79="Lógico",Tablas!$I$17,IF(Q79="Físico",Tablas!$I$17,IF(Q79="Locativo",Tablas!$I$17,IF(Q79="Legal",Tablas!$I$19,IF(Q79="Reputacional",Tablas!$I$18,IF(Q79="Financiero",Tablas!$I$16))))))</f>
        <v>Continuidad Operativa</v>
      </c>
      <c r="V79" s="336">
        <v>4</v>
      </c>
      <c r="W79" s="336" t="str">
        <f t="shared" ref="W79" si="76">IF(V79=1,"Insignificante",IF(V79=2,"Menor",IF(V79=3,"Moderado",IF(V79=4,"Mayor",IF(V79=5,"Catastrófico", "No Aplica")))))</f>
        <v>Mayor</v>
      </c>
      <c r="X79" s="336">
        <v>3</v>
      </c>
      <c r="Y79" s="336" t="str">
        <f t="shared" ref="Y79" si="77">IF(X79=1,"Raro",IF(X79=2,"Improbable",IF(X79=3,"Posible",IF(X79=4,"Probable",IF(X79=5,"Casi Seguro", "No Aplica")))))</f>
        <v>Posible</v>
      </c>
      <c r="Z79" s="336">
        <f t="shared" ref="Z79" si="78">X79*V79*N78</f>
        <v>132</v>
      </c>
      <c r="AA79" s="338" t="str">
        <f>IF(AND(Z79&gt;=Tablas!$B$39,Z79&lt;Tablas!$C$39),Tablas!$D$39,IF(AND(Z79&gt;=Tablas!$B$40,Z79&lt;Tablas!$C$40),Tablas!$D$40,IF(AND(Z79&gt;=Tablas!$B$41,Z79&lt;Tablas!$C$41),Tablas!$D$41,IF(AND(Z79&gt;=Tablas!$B$42,Z79&lt;=Tablas!$C$42),Tablas!$D$42,"No Aplica"))))</f>
        <v>Moderado</v>
      </c>
    </row>
    <row r="80" spans="1:27" ht="74.45" customHeight="1">
      <c r="A80" s="403">
        <f>A78+1</f>
        <v>33</v>
      </c>
      <c r="B80" s="351" t="s">
        <v>807</v>
      </c>
      <c r="C80" s="333" t="s">
        <v>762</v>
      </c>
      <c r="D80" s="333" t="s">
        <v>950</v>
      </c>
      <c r="E80" s="333" t="s">
        <v>771</v>
      </c>
      <c r="F80" s="333" t="s">
        <v>841</v>
      </c>
      <c r="G80" s="333" t="str">
        <f t="shared" si="72"/>
        <v>Media</v>
      </c>
      <c r="H80" s="333">
        <v>3</v>
      </c>
      <c r="I80" s="333" t="str">
        <f t="shared" si="73"/>
        <v>Media</v>
      </c>
      <c r="J80" s="333">
        <v>3</v>
      </c>
      <c r="K80" s="333" t="str">
        <f t="shared" si="74"/>
        <v>Media</v>
      </c>
      <c r="L80" s="333">
        <v>3</v>
      </c>
      <c r="M80" s="334" t="str">
        <f>IF(AND(N80&gt;0,N80&lt;4),"Muy Bajo",IF(AND(N80&gt;=4,N80&lt;7),"Bajo",IF(AND(N80&gt;=7,N80&lt;10),"Medio",IF(AND(N80&gt;=10,N80&lt;13),"Alto",IF(AND(N80&gt;=13,N80&lt;=15),"Muy Alto", "No Aplica")))))</f>
        <v>Medio</v>
      </c>
      <c r="N80" s="333">
        <f t="shared" si="75"/>
        <v>9</v>
      </c>
      <c r="O80" s="335" t="str">
        <f t="shared" si="67"/>
        <v>El cableado estructurado presente en el Centro de datos principal presenta retrasos en su instalación, no cuenta con canaletas adecuadas para su distribución.</v>
      </c>
      <c r="P80" s="335" t="str">
        <f>$P$16</f>
        <v>Afectación de la disponibilidad de los servicios de información por fallas en el cableado estructurado</v>
      </c>
      <c r="Q80" s="336" t="s">
        <v>54</v>
      </c>
      <c r="R80" s="336" t="s">
        <v>857</v>
      </c>
      <c r="S80" s="336" t="s">
        <v>25</v>
      </c>
      <c r="T80" s="337" t="s">
        <v>869</v>
      </c>
      <c r="U80" s="336" t="str">
        <f>IF(Q80="Lógico",Tablas!$I$17,IF(Q80="Físico",Tablas!$I$17,IF(Q80="Locativo",Tablas!$I$17,IF(Q80="Legal",Tablas!$I$19,IF(Q80="Reputacional",Tablas!$I$18,IF(Q80="Financiero",Tablas!$I$16))))))</f>
        <v>Continuidad Operativa</v>
      </c>
      <c r="V80" s="336">
        <v>4</v>
      </c>
      <c r="W80" s="336" t="str">
        <f t="shared" ref="W80:W89" si="79">IF(V80=1,"Insignificante",IF(V80=2,"Menor",IF(V80=3,"Moderado",IF(V80=4,"Mayor",IF(V80=5,"Catastrófico", "No Aplica")))))</f>
        <v>Mayor</v>
      </c>
      <c r="X80" s="336">
        <v>3</v>
      </c>
      <c r="Y80" s="336" t="str">
        <f t="shared" ref="Y80:Y89" si="80">IF(X80=1,"Raro",IF(X80=2,"Improbable",IF(X80=3,"Posible",IF(X80=4,"Probable",IF(X80=5,"Casi Seguro", "No Aplica")))))</f>
        <v>Posible</v>
      </c>
      <c r="Z80" s="336">
        <f>X80*V80*N80</f>
        <v>108</v>
      </c>
      <c r="AA80" s="338" t="str">
        <f>IF(AND(Z80&gt;=Tablas!$B$39,Z80&lt;Tablas!$C$39),Tablas!$D$39,IF(AND(Z80&gt;=Tablas!$B$40,Z80&lt;Tablas!$C$40),Tablas!$D$40,IF(AND(Z80&gt;=Tablas!$B$41,Z80&lt;Tablas!$C$41),Tablas!$D$41,IF(AND(Z80&gt;=Tablas!$B$42,Z80&lt;=Tablas!$C$42),Tablas!$D$42,"No Aplica"))))</f>
        <v>Moderado</v>
      </c>
    </row>
    <row r="81" spans="1:27" ht="74.45" customHeight="1">
      <c r="A81" s="405"/>
      <c r="B81" s="352"/>
      <c r="C81" s="345"/>
      <c r="D81" s="345"/>
      <c r="E81" s="345"/>
      <c r="F81" s="345"/>
      <c r="G81" s="345"/>
      <c r="H81" s="345"/>
      <c r="I81" s="345"/>
      <c r="J81" s="345"/>
      <c r="K81" s="345"/>
      <c r="L81" s="345"/>
      <c r="M81" s="346"/>
      <c r="N81" s="345"/>
      <c r="O81"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81" s="335" t="str">
        <f>$P$17</f>
        <v>Acceso no autorizado a nivel lógico por parte de personal interno o terceros de la institución</v>
      </c>
      <c r="Q81" s="336" t="s">
        <v>53</v>
      </c>
      <c r="R81" s="336" t="s">
        <v>857</v>
      </c>
      <c r="S81" s="336" t="s">
        <v>23</v>
      </c>
      <c r="T81" s="337" t="s">
        <v>881</v>
      </c>
      <c r="U81" s="336" t="str">
        <f>IF(Q81="Lógico",Tablas!$I$17,IF(Q81="Físico",Tablas!$I$17,IF(Q81="Locativo",Tablas!$I$17,IF(Q81="Legal",Tablas!$I$19,IF(Q81="Reputacional",Tablas!$I$18,IF(Q81="Financiero",Tablas!$I$16))))))</f>
        <v>Continuidad Operativa</v>
      </c>
      <c r="V81" s="336">
        <v>4</v>
      </c>
      <c r="W81" s="336" t="str">
        <f t="shared" si="79"/>
        <v>Mayor</v>
      </c>
      <c r="X81" s="336">
        <v>3</v>
      </c>
      <c r="Y81" s="336" t="str">
        <f t="shared" si="80"/>
        <v>Posible</v>
      </c>
      <c r="Z81" s="336">
        <f t="shared" ref="Z81" si="81">X81*V81*N80</f>
        <v>108</v>
      </c>
      <c r="AA81" s="338" t="str">
        <f>IF(AND(Z81&gt;=Tablas!$B$39,Z81&lt;Tablas!$C$39),Tablas!$D$39,IF(AND(Z81&gt;=Tablas!$B$40,Z81&lt;Tablas!$C$40),Tablas!$D$40,IF(AND(Z81&gt;=Tablas!$B$41,Z81&lt;Tablas!$C$41),Tablas!$D$41,IF(AND(Z81&gt;=Tablas!$B$42,Z81&lt;=Tablas!$C$42),Tablas!$D$42,"No Aplica"))))</f>
        <v>Moderado</v>
      </c>
    </row>
    <row r="82" spans="1:27" ht="52.9" customHeight="1">
      <c r="A82" s="403">
        <f>A80+1</f>
        <v>34</v>
      </c>
      <c r="B82" s="351" t="s">
        <v>808</v>
      </c>
      <c r="C82" s="333" t="s">
        <v>762</v>
      </c>
      <c r="D82" s="333" t="s">
        <v>950</v>
      </c>
      <c r="E82" s="333" t="s">
        <v>771</v>
      </c>
      <c r="F82" s="333" t="s">
        <v>763</v>
      </c>
      <c r="G82" s="333" t="str">
        <f>IF(H82=1,"Muy Baja",IF(H82=2,"Baja",IF(H82=3,"Media",IF(H82=4,"Alta",IF(H82=5,"Muy Alta", "No Aplica")))))</f>
        <v>Media</v>
      </c>
      <c r="H82" s="333">
        <v>3</v>
      </c>
      <c r="I82" s="333" t="str">
        <f>IF(J82=1,"Muy Baja",IF(J82=2,"Baja",IF(J82=3,"Media",IF(J82=4,"Alta",IF(J82=5,"Muy Alta", "No Aplica")))))</f>
        <v>Media</v>
      </c>
      <c r="J82" s="333">
        <v>3</v>
      </c>
      <c r="K82" s="333" t="str">
        <f t="shared" si="74"/>
        <v>Media</v>
      </c>
      <c r="L82" s="333">
        <v>3</v>
      </c>
      <c r="M82" s="334" t="str">
        <f t="shared" ref="M82" si="82">IF(AND(N82&gt;0,N82&lt;4),"Muy Bajo",IF(AND(N82&gt;=4,N82&lt;7),"Bajo",IF(AND(N82&gt;=7,N82&lt;10),"Medio",IF(AND(N82&gt;=10,N82&lt;13),"Alto",IF(AND(N82&gt;=13,N82&lt;=15),"Muy Alto", "No Aplica")))))</f>
        <v>Medio</v>
      </c>
      <c r="N82" s="333">
        <f t="shared" ref="N82" si="83">SUM(H82,J82,L82)</f>
        <v>9</v>
      </c>
      <c r="O82" s="335" t="str">
        <f t="shared" si="67"/>
        <v>El cableado estructurado presente en el Centro de datos principal presenta retrasos en su instalación, no cuenta con canaletas adecuadas para su distribución.</v>
      </c>
      <c r="P82" s="335" t="str">
        <f>$P$16</f>
        <v>Afectación de la disponibilidad de los servicios de información por fallas en el cableado estructurado</v>
      </c>
      <c r="Q82" s="336" t="s">
        <v>54</v>
      </c>
      <c r="R82" s="336" t="s">
        <v>857</v>
      </c>
      <c r="S82" s="336" t="s">
        <v>25</v>
      </c>
      <c r="T82" s="337" t="s">
        <v>869</v>
      </c>
      <c r="U82" s="336" t="str">
        <f>IF(Q82="Lógico",Tablas!$I$17,IF(Q82="Físico",Tablas!$I$17,IF(Q82="Locativo",Tablas!$I$17,IF(Q82="Legal",Tablas!$I$19,IF(Q82="Reputacional",Tablas!$I$18,IF(Q82="Financiero",Tablas!$I$16))))))</f>
        <v>Continuidad Operativa</v>
      </c>
      <c r="V82" s="336">
        <v>4</v>
      </c>
      <c r="W82" s="336" t="str">
        <f t="shared" si="79"/>
        <v>Mayor</v>
      </c>
      <c r="X82" s="336">
        <v>3</v>
      </c>
      <c r="Y82" s="336" t="str">
        <f t="shared" si="80"/>
        <v>Posible</v>
      </c>
      <c r="Z82" s="336">
        <f>X82*V82*N82</f>
        <v>108</v>
      </c>
      <c r="AA82" s="338" t="str">
        <f>IF(AND(Z82&gt;=Tablas!$B$39,Z82&lt;Tablas!$C$39),Tablas!$D$39,IF(AND(Z82&gt;=Tablas!$B$40,Z82&lt;Tablas!$C$40),Tablas!$D$40,IF(AND(Z82&gt;=Tablas!$B$41,Z82&lt;Tablas!$C$41),Tablas!$D$41,IF(AND(Z82&gt;=Tablas!$B$42,Z82&lt;=Tablas!$C$42),Tablas!$D$42,"No Aplica"))))</f>
        <v>Moderado</v>
      </c>
    </row>
    <row r="83" spans="1:27" ht="52.9" customHeight="1">
      <c r="A83" s="405"/>
      <c r="B83" s="352"/>
      <c r="C83" s="345"/>
      <c r="D83" s="345"/>
      <c r="E83" s="345"/>
      <c r="F83" s="345"/>
      <c r="G83" s="345"/>
      <c r="H83" s="345"/>
      <c r="I83" s="345"/>
      <c r="J83" s="345"/>
      <c r="K83" s="345"/>
      <c r="L83" s="345"/>
      <c r="M83" s="346"/>
      <c r="N83" s="345"/>
      <c r="O83"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83" s="335" t="str">
        <f>$P$17</f>
        <v>Acceso no autorizado a nivel lógico por parte de personal interno o terceros de la institución</v>
      </c>
      <c r="Q83" s="336" t="s">
        <v>53</v>
      </c>
      <c r="R83" s="336" t="s">
        <v>857</v>
      </c>
      <c r="S83" s="336" t="s">
        <v>23</v>
      </c>
      <c r="T83" s="337" t="s">
        <v>881</v>
      </c>
      <c r="U83" s="336" t="str">
        <f>IF(Q83="Lógico",Tablas!$I$17,IF(Q83="Físico",Tablas!$I$17,IF(Q83="Locativo",Tablas!$I$17,IF(Q83="Legal",Tablas!$I$19,IF(Q83="Reputacional",Tablas!$I$18,IF(Q83="Financiero",Tablas!$I$16))))))</f>
        <v>Continuidad Operativa</v>
      </c>
      <c r="V83" s="336">
        <v>4</v>
      </c>
      <c r="W83" s="336" t="str">
        <f t="shared" si="79"/>
        <v>Mayor</v>
      </c>
      <c r="X83" s="336">
        <v>3</v>
      </c>
      <c r="Y83" s="336" t="str">
        <f t="shared" si="80"/>
        <v>Posible</v>
      </c>
      <c r="Z83" s="336">
        <f t="shared" ref="Z83" si="84">X83*V83*N82</f>
        <v>108</v>
      </c>
      <c r="AA83" s="338" t="str">
        <f>IF(AND(Z83&gt;=Tablas!$B$39,Z83&lt;Tablas!$C$39),Tablas!$D$39,IF(AND(Z83&gt;=Tablas!$B$40,Z83&lt;Tablas!$C$40),Tablas!$D$40,IF(AND(Z83&gt;=Tablas!$B$41,Z83&lt;Tablas!$C$41),Tablas!$D$41,IF(AND(Z83&gt;=Tablas!$B$42,Z83&lt;=Tablas!$C$42),Tablas!$D$42,"No Aplica"))))</f>
        <v>Moderado</v>
      </c>
    </row>
    <row r="84" spans="1:27" ht="56.45" customHeight="1">
      <c r="A84" s="403">
        <f>A82+1</f>
        <v>35</v>
      </c>
      <c r="B84" s="351" t="s">
        <v>809</v>
      </c>
      <c r="C84" s="333" t="s">
        <v>762</v>
      </c>
      <c r="D84" s="333" t="s">
        <v>950</v>
      </c>
      <c r="E84" s="333" t="s">
        <v>771</v>
      </c>
      <c r="F84" s="333" t="s">
        <v>763</v>
      </c>
      <c r="G84" s="333" t="str">
        <f t="shared" ref="G84:G95" si="85">IF(H84=1,"Muy Baja",IF(H84=2,"Baja",IF(H84=3,"Media",IF(H84=4,"Alta",IF(H84=5,"Muy Alta", "No Aplica")))))</f>
        <v>Media</v>
      </c>
      <c r="H84" s="333">
        <v>3</v>
      </c>
      <c r="I84" s="333" t="str">
        <f t="shared" ref="I84:I95" si="86">IF(J84=1,"Muy Baja",IF(J84=2,"Baja",IF(J84=3,"Media",IF(J84=4,"Alta",IF(J84=5,"Muy Alta", "No Aplica")))))</f>
        <v>Media</v>
      </c>
      <c r="J84" s="333">
        <v>3</v>
      </c>
      <c r="K84" s="333" t="str">
        <f t="shared" ref="K84:K95" si="87">IF(L84=1,"Muy Baja",IF(L84=2,"Baja",IF(L84=3,"Media",IF(L84=4,"Alta",IF(L84=5,"Muy Alta", "No Aplica")))))</f>
        <v>Alta</v>
      </c>
      <c r="L84" s="333">
        <v>4</v>
      </c>
      <c r="M84" s="334" t="str">
        <f t="shared" ref="M84:M130" si="88">IF(AND(N84&gt;0,N84&lt;4),"Muy Bajo",IF(AND(N84&gt;=4,N84&lt;7),"Bajo",IF(AND(N84&gt;=7,N84&lt;10),"Medio",IF(AND(N84&gt;=10,N84&lt;13),"Alto",IF(AND(N84&gt;=13,N84&lt;=15),"Muy Alto", "No Aplica")))))</f>
        <v>Alto</v>
      </c>
      <c r="N84" s="333">
        <f t="shared" ref="N84" si="89">SUM(H84,J84,L84)</f>
        <v>10</v>
      </c>
      <c r="O84" s="335" t="str">
        <f t="shared" si="67"/>
        <v>El cableado estructurado presente en el Centro de datos principal presenta retrasos en su instalación, no cuenta con canaletas adecuadas para su distribución.</v>
      </c>
      <c r="P84" s="335" t="str">
        <f>$P$16</f>
        <v>Afectación de la disponibilidad de los servicios de información por fallas en el cableado estructurado</v>
      </c>
      <c r="Q84" s="336" t="s">
        <v>54</v>
      </c>
      <c r="R84" s="336" t="s">
        <v>857</v>
      </c>
      <c r="S84" s="336" t="s">
        <v>25</v>
      </c>
      <c r="T84" s="337" t="s">
        <v>869</v>
      </c>
      <c r="U84" s="336" t="str">
        <f>IF(Q84="Lógico",Tablas!$I$17,IF(Q84="Físico",Tablas!$I$17,IF(Q84="Locativo",Tablas!$I$17,IF(Q84="Legal",Tablas!$I$19,IF(Q84="Reputacional",Tablas!$I$18,IF(Q84="Financiero",Tablas!$I$16))))))</f>
        <v>Continuidad Operativa</v>
      </c>
      <c r="V84" s="336">
        <v>4</v>
      </c>
      <c r="W84" s="336" t="str">
        <f t="shared" si="79"/>
        <v>Mayor</v>
      </c>
      <c r="X84" s="336">
        <v>3</v>
      </c>
      <c r="Y84" s="336" t="str">
        <f t="shared" si="80"/>
        <v>Posible</v>
      </c>
      <c r="Z84" s="336">
        <f>X84*V84*N84</f>
        <v>120</v>
      </c>
      <c r="AA84" s="338" t="str">
        <f>IF(AND(Z84&gt;=Tablas!$B$39,Z84&lt;Tablas!$C$39),Tablas!$D$39,IF(AND(Z84&gt;=Tablas!$B$40,Z84&lt;Tablas!$C$40),Tablas!$D$40,IF(AND(Z84&gt;=Tablas!$B$41,Z84&lt;Tablas!$C$41),Tablas!$D$41,IF(AND(Z84&gt;=Tablas!$B$42,Z84&lt;=Tablas!$C$42),Tablas!$D$42,"No Aplica"))))</f>
        <v>Moderado</v>
      </c>
    </row>
    <row r="85" spans="1:27" ht="56.45" customHeight="1">
      <c r="A85" s="405"/>
      <c r="B85" s="352"/>
      <c r="C85" s="345"/>
      <c r="D85" s="345"/>
      <c r="E85" s="345"/>
      <c r="F85" s="345"/>
      <c r="G85" s="345"/>
      <c r="H85" s="345"/>
      <c r="I85" s="345"/>
      <c r="J85" s="345"/>
      <c r="K85" s="345"/>
      <c r="L85" s="345"/>
      <c r="M85" s="346"/>
      <c r="N85" s="345"/>
      <c r="O85"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85" s="335" t="str">
        <f>$P$17</f>
        <v>Acceso no autorizado a nivel lógico por parte de personal interno o terceros de la institución</v>
      </c>
      <c r="Q85" s="336" t="s">
        <v>53</v>
      </c>
      <c r="R85" s="336" t="s">
        <v>857</v>
      </c>
      <c r="S85" s="336" t="s">
        <v>23</v>
      </c>
      <c r="T85" s="337" t="s">
        <v>881</v>
      </c>
      <c r="U85" s="336" t="str">
        <f>IF(Q85="Lógico",Tablas!$I$17,IF(Q85="Físico",Tablas!$I$17,IF(Q85="Locativo",Tablas!$I$17,IF(Q85="Legal",Tablas!$I$19,IF(Q85="Reputacional",Tablas!$I$18,IF(Q85="Financiero",Tablas!$I$16))))))</f>
        <v>Continuidad Operativa</v>
      </c>
      <c r="V85" s="336">
        <v>4</v>
      </c>
      <c r="W85" s="336" t="str">
        <f t="shared" si="79"/>
        <v>Mayor</v>
      </c>
      <c r="X85" s="336">
        <v>3</v>
      </c>
      <c r="Y85" s="336" t="str">
        <f t="shared" si="80"/>
        <v>Posible</v>
      </c>
      <c r="Z85" s="336">
        <f t="shared" ref="Z85" si="90">X85*V85*N84</f>
        <v>120</v>
      </c>
      <c r="AA85" s="338" t="str">
        <f>IF(AND(Z85&gt;=Tablas!$B$39,Z85&lt;Tablas!$C$39),Tablas!$D$39,IF(AND(Z85&gt;=Tablas!$B$40,Z85&lt;Tablas!$C$40),Tablas!$D$40,IF(AND(Z85&gt;=Tablas!$B$41,Z85&lt;Tablas!$C$41),Tablas!$D$41,IF(AND(Z85&gt;=Tablas!$B$42,Z85&lt;=Tablas!$C$42),Tablas!$D$42,"No Aplica"))))</f>
        <v>Moderado</v>
      </c>
    </row>
    <row r="86" spans="1:27" ht="58.9" customHeight="1">
      <c r="A86" s="403">
        <f>A84+1</f>
        <v>36</v>
      </c>
      <c r="B86" s="351" t="s">
        <v>810</v>
      </c>
      <c r="C86" s="333" t="s">
        <v>762</v>
      </c>
      <c r="D86" s="333" t="s">
        <v>955</v>
      </c>
      <c r="E86" s="333" t="s">
        <v>771</v>
      </c>
      <c r="F86" s="333" t="s">
        <v>763</v>
      </c>
      <c r="G86" s="333" t="str">
        <f t="shared" si="85"/>
        <v>Media</v>
      </c>
      <c r="H86" s="333">
        <v>3</v>
      </c>
      <c r="I86" s="333" t="str">
        <f t="shared" si="86"/>
        <v>Media</v>
      </c>
      <c r="J86" s="333">
        <v>3</v>
      </c>
      <c r="K86" s="333" t="str">
        <f t="shared" si="87"/>
        <v>Alta</v>
      </c>
      <c r="L86" s="333">
        <v>4</v>
      </c>
      <c r="M86" s="334" t="str">
        <f t="shared" si="88"/>
        <v>Alto</v>
      </c>
      <c r="N86" s="333">
        <f t="shared" ref="N86" si="91">SUM(H86,J86,L86)</f>
        <v>10</v>
      </c>
      <c r="O86" s="335" t="str">
        <f t="shared" si="67"/>
        <v>El cableado estructurado presente en el Centro de datos principal presenta retrasos en su instalación, no cuenta con canaletas adecuadas para su distribución.</v>
      </c>
      <c r="P86" s="335" t="str">
        <f>$P$16</f>
        <v>Afectación de la disponibilidad de los servicios de información por fallas en el cableado estructurado</v>
      </c>
      <c r="Q86" s="336" t="s">
        <v>54</v>
      </c>
      <c r="R86" s="336" t="s">
        <v>857</v>
      </c>
      <c r="S86" s="336" t="s">
        <v>25</v>
      </c>
      <c r="T86" s="337" t="s">
        <v>869</v>
      </c>
      <c r="U86" s="336" t="str">
        <f>IF(Q86="Lógico",Tablas!$I$17,IF(Q86="Físico",Tablas!$I$17,IF(Q86="Locativo",Tablas!$I$17,IF(Q86="Legal",Tablas!$I$19,IF(Q86="Reputacional",Tablas!$I$18,IF(Q86="Financiero",Tablas!$I$16))))))</f>
        <v>Continuidad Operativa</v>
      </c>
      <c r="V86" s="336">
        <v>4</v>
      </c>
      <c r="W86" s="336" t="str">
        <f t="shared" si="79"/>
        <v>Mayor</v>
      </c>
      <c r="X86" s="336">
        <v>3</v>
      </c>
      <c r="Y86" s="336" t="str">
        <f t="shared" si="80"/>
        <v>Posible</v>
      </c>
      <c r="Z86" s="336">
        <f>X86*V86*N86</f>
        <v>120</v>
      </c>
      <c r="AA86" s="338" t="str">
        <f>IF(AND(Z86&gt;=Tablas!$B$39,Z86&lt;Tablas!$C$39),Tablas!$D$39,IF(AND(Z86&gt;=Tablas!$B$40,Z86&lt;Tablas!$C$40),Tablas!$D$40,IF(AND(Z86&gt;=Tablas!$B$41,Z86&lt;Tablas!$C$41),Tablas!$D$41,IF(AND(Z86&gt;=Tablas!$B$42,Z86&lt;=Tablas!$C$42),Tablas!$D$42,"No Aplica"))))</f>
        <v>Moderado</v>
      </c>
    </row>
    <row r="87" spans="1:27" ht="58.9" customHeight="1">
      <c r="A87" s="405"/>
      <c r="B87" s="352"/>
      <c r="C87" s="345"/>
      <c r="D87" s="345"/>
      <c r="E87" s="345"/>
      <c r="F87" s="345"/>
      <c r="G87" s="345"/>
      <c r="H87" s="345"/>
      <c r="I87" s="345"/>
      <c r="J87" s="345"/>
      <c r="K87" s="345"/>
      <c r="L87" s="345"/>
      <c r="M87" s="346"/>
      <c r="N87" s="345"/>
      <c r="O87"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87" s="335" t="str">
        <f>$P$17</f>
        <v>Acceso no autorizado a nivel lógico por parte de personal interno o terceros de la institución</v>
      </c>
      <c r="Q87" s="336" t="s">
        <v>53</v>
      </c>
      <c r="R87" s="336" t="s">
        <v>857</v>
      </c>
      <c r="S87" s="336" t="s">
        <v>23</v>
      </c>
      <c r="T87" s="337" t="s">
        <v>881</v>
      </c>
      <c r="U87" s="336" t="str">
        <f>IF(Q87="Lógico",Tablas!$I$17,IF(Q87="Físico",Tablas!$I$17,IF(Q87="Locativo",Tablas!$I$17,IF(Q87="Legal",Tablas!$I$19,IF(Q87="Reputacional",Tablas!$I$18,IF(Q87="Financiero",Tablas!$I$16))))))</f>
        <v>Continuidad Operativa</v>
      </c>
      <c r="V87" s="336">
        <v>4</v>
      </c>
      <c r="W87" s="336" t="str">
        <f t="shared" si="79"/>
        <v>Mayor</v>
      </c>
      <c r="X87" s="336">
        <v>3</v>
      </c>
      <c r="Y87" s="336" t="str">
        <f t="shared" si="80"/>
        <v>Posible</v>
      </c>
      <c r="Z87" s="336">
        <f t="shared" ref="Z87" si="92">X87*V87*N86</f>
        <v>120</v>
      </c>
      <c r="AA87" s="338" t="str">
        <f>IF(AND(Z87&gt;=Tablas!$B$39,Z87&lt;Tablas!$C$39),Tablas!$D$39,IF(AND(Z87&gt;=Tablas!$B$40,Z87&lt;Tablas!$C$40),Tablas!$D$40,IF(AND(Z87&gt;=Tablas!$B$41,Z87&lt;Tablas!$C$41),Tablas!$D$41,IF(AND(Z87&gt;=Tablas!$B$42,Z87&lt;=Tablas!$C$42),Tablas!$D$42,"No Aplica"))))</f>
        <v>Moderado</v>
      </c>
    </row>
    <row r="88" spans="1:27" ht="70.900000000000006" customHeight="1">
      <c r="A88" s="403">
        <f>A86+1</f>
        <v>37</v>
      </c>
      <c r="B88" s="351" t="s">
        <v>811</v>
      </c>
      <c r="C88" s="333" t="s">
        <v>762</v>
      </c>
      <c r="D88" s="333" t="s">
        <v>953</v>
      </c>
      <c r="E88" s="333" t="s">
        <v>771</v>
      </c>
      <c r="F88" s="333" t="s">
        <v>763</v>
      </c>
      <c r="G88" s="333" t="str">
        <f t="shared" si="85"/>
        <v>Alta</v>
      </c>
      <c r="H88" s="333">
        <v>4</v>
      </c>
      <c r="I88" s="333" t="str">
        <f t="shared" si="86"/>
        <v>Alta</v>
      </c>
      <c r="J88" s="333">
        <v>4</v>
      </c>
      <c r="K88" s="333" t="str">
        <f t="shared" si="87"/>
        <v>Media</v>
      </c>
      <c r="L88" s="333">
        <v>3</v>
      </c>
      <c r="M88" s="334" t="str">
        <f t="shared" si="88"/>
        <v>Alto</v>
      </c>
      <c r="N88" s="333">
        <f t="shared" ref="N88" si="93">SUM(H88,J88,L88)</f>
        <v>11</v>
      </c>
      <c r="O88" s="335" t="str">
        <f t="shared" si="67"/>
        <v>El cableado estructurado presente en el Centro de datos principal presenta retrasos en su instalación, no cuenta con canaletas adecuadas para su distribución.</v>
      </c>
      <c r="P88" s="335" t="str">
        <f>$P$16</f>
        <v>Afectación de la disponibilidad de los servicios de información por fallas en el cableado estructurado</v>
      </c>
      <c r="Q88" s="336" t="s">
        <v>54</v>
      </c>
      <c r="R88" s="336" t="s">
        <v>857</v>
      </c>
      <c r="S88" s="336" t="s">
        <v>25</v>
      </c>
      <c r="T88" s="337" t="s">
        <v>869</v>
      </c>
      <c r="U88" s="336" t="str">
        <f>IF(Q88="Lógico",Tablas!$I$17,IF(Q88="Físico",Tablas!$I$17,IF(Q88="Locativo",Tablas!$I$17,IF(Q88="Legal",Tablas!$I$19,IF(Q88="Reputacional",Tablas!$I$18,IF(Q88="Financiero",Tablas!$I$16))))))</f>
        <v>Continuidad Operativa</v>
      </c>
      <c r="V88" s="336">
        <v>4</v>
      </c>
      <c r="W88" s="336" t="str">
        <f t="shared" si="79"/>
        <v>Mayor</v>
      </c>
      <c r="X88" s="336">
        <v>3</v>
      </c>
      <c r="Y88" s="336" t="str">
        <f t="shared" si="80"/>
        <v>Posible</v>
      </c>
      <c r="Z88" s="336">
        <f>X88*V88*N88</f>
        <v>132</v>
      </c>
      <c r="AA88" s="338" t="str">
        <f>IF(AND(Z88&gt;=Tablas!$B$39,Z88&lt;Tablas!$C$39),Tablas!$D$39,IF(AND(Z88&gt;=Tablas!$B$40,Z88&lt;Tablas!$C$40),Tablas!$D$40,IF(AND(Z88&gt;=Tablas!$B$41,Z88&lt;Tablas!$C$41),Tablas!$D$41,IF(AND(Z88&gt;=Tablas!$B$42,Z88&lt;=Tablas!$C$42),Tablas!$D$42,"No Aplica"))))</f>
        <v>Moderado</v>
      </c>
    </row>
    <row r="89" spans="1:27" ht="70.900000000000006" customHeight="1">
      <c r="A89" s="405"/>
      <c r="B89" s="352"/>
      <c r="C89" s="345"/>
      <c r="D89" s="345"/>
      <c r="E89" s="345"/>
      <c r="F89" s="345"/>
      <c r="G89" s="345"/>
      <c r="H89" s="345"/>
      <c r="I89" s="345"/>
      <c r="J89" s="345"/>
      <c r="K89" s="345"/>
      <c r="L89" s="345"/>
      <c r="M89" s="346"/>
      <c r="N89" s="345"/>
      <c r="O89" s="335" t="str">
        <f>$O$17</f>
        <v>La Institución no ha realizado pruebas de Ethical hacking, se han presentado ataques informáticos en los últimos años afectando los sistemas de información. No se tiene un proceso de gestión de vulnerabilidades técnicas ni gestión de incidentes de seguridad de la información.</v>
      </c>
      <c r="P89" s="335" t="str">
        <f>$P$17</f>
        <v>Acceso no autorizado a nivel lógico por parte de personal interno o terceros de la institución</v>
      </c>
      <c r="Q89" s="336" t="s">
        <v>53</v>
      </c>
      <c r="R89" s="336" t="s">
        <v>857</v>
      </c>
      <c r="S89" s="336" t="s">
        <v>23</v>
      </c>
      <c r="T89" s="337" t="s">
        <v>881</v>
      </c>
      <c r="U89" s="336" t="str">
        <f>IF(Q89="Lógico",Tablas!$I$17,IF(Q89="Físico",Tablas!$I$17,IF(Q89="Locativo",Tablas!$I$17,IF(Q89="Legal",Tablas!$I$19,IF(Q89="Reputacional",Tablas!$I$18,IF(Q89="Financiero",Tablas!$I$16))))))</f>
        <v>Continuidad Operativa</v>
      </c>
      <c r="V89" s="336">
        <v>4</v>
      </c>
      <c r="W89" s="336" t="str">
        <f t="shared" si="79"/>
        <v>Mayor</v>
      </c>
      <c r="X89" s="336">
        <v>3</v>
      </c>
      <c r="Y89" s="336" t="str">
        <f t="shared" si="80"/>
        <v>Posible</v>
      </c>
      <c r="Z89" s="336">
        <f t="shared" ref="Z89" si="94">X89*V89*N88</f>
        <v>132</v>
      </c>
      <c r="AA89" s="338" t="str">
        <f>IF(AND(Z89&gt;=Tablas!$B$39,Z89&lt;Tablas!$C$39),Tablas!$D$39,IF(AND(Z89&gt;=Tablas!$B$40,Z89&lt;Tablas!$C$40),Tablas!$D$40,IF(AND(Z89&gt;=Tablas!$B$41,Z89&lt;Tablas!$C$41),Tablas!$D$41,IF(AND(Z89&gt;=Tablas!$B$42,Z89&lt;=Tablas!$C$42),Tablas!$D$42,"No Aplica"))))</f>
        <v>Moderado</v>
      </c>
    </row>
    <row r="90" spans="1:27" ht="64.150000000000006" customHeight="1">
      <c r="A90" s="403">
        <f>A88+1</f>
        <v>38</v>
      </c>
      <c r="B90" s="332" t="s">
        <v>785</v>
      </c>
      <c r="C90" s="333" t="s">
        <v>762</v>
      </c>
      <c r="D90" s="333" t="s">
        <v>955</v>
      </c>
      <c r="E90" s="333" t="s">
        <v>42</v>
      </c>
      <c r="F90" s="333" t="s">
        <v>765</v>
      </c>
      <c r="G90" s="333" t="str">
        <f t="shared" si="85"/>
        <v>Muy Alta</v>
      </c>
      <c r="H90" s="333">
        <v>5</v>
      </c>
      <c r="I90" s="333" t="str">
        <f t="shared" si="86"/>
        <v>Muy Alta</v>
      </c>
      <c r="J90" s="333">
        <v>5</v>
      </c>
      <c r="K90" s="333" t="str">
        <f t="shared" si="87"/>
        <v>Media</v>
      </c>
      <c r="L90" s="333">
        <v>3</v>
      </c>
      <c r="M90" s="333" t="str">
        <f t="shared" si="88"/>
        <v>Muy Alto</v>
      </c>
      <c r="N90" s="333">
        <f t="shared" ref="N90" si="95">SUM(H90,J90,L90)</f>
        <v>13</v>
      </c>
      <c r="O90" s="335" t="str">
        <f>O60</f>
        <v>Es posible el acceso por medio externo, se tiene ventana con comunicación directa a la calle. A nivel interno sólo se controla el acceso por una puerta con cerradura, la llave la controla el líder del proceso de TIC.</v>
      </c>
      <c r="P90" s="335" t="s">
        <v>963</v>
      </c>
      <c r="Q90" s="336" t="s">
        <v>54</v>
      </c>
      <c r="R90" s="336" t="s">
        <v>857</v>
      </c>
      <c r="S90" s="336" t="s">
        <v>25</v>
      </c>
      <c r="T90" s="337" t="s">
        <v>858</v>
      </c>
      <c r="U90" s="336" t="str">
        <f>IF(Q90="Lógico",Tablas!$I$17,IF(Q90="Físico",Tablas!$I$17,IF(Q90="Locativo",Tablas!$I$17,IF(Q90="Legal",Tablas!$I$19,IF(Q90="Reputacional",Tablas!$I$18,IF(Q90="Financiero",Tablas!$I$16))))))</f>
        <v>Continuidad Operativa</v>
      </c>
      <c r="V90" s="336">
        <v>4</v>
      </c>
      <c r="W90" s="336" t="str">
        <f t="shared" ref="W90:W95" si="96">IF(V90=1,"Insignificante",IF(V90=2,"Menor",IF(V90=3,"Moderado",IF(V90=4,"Mayor",IF(V90=5,"Catastrófico", "No Aplica")))))</f>
        <v>Mayor</v>
      </c>
      <c r="X90" s="336">
        <v>3</v>
      </c>
      <c r="Y90" s="336" t="str">
        <f t="shared" ref="Y90:Y183" si="97">IF(X90=1,"Raro",IF(X90=2,"Improbable",IF(X90=3,"Posible",IF(X90=4,"Probable",IF(X90=5,"Casi Seguro", "No Aplica")))))</f>
        <v>Posible</v>
      </c>
      <c r="Z90" s="336">
        <f>X90*V90*N90</f>
        <v>156</v>
      </c>
      <c r="AA90" s="338" t="str">
        <f>IF(AND(Z90&gt;=Tablas!$B$39,Z90&lt;Tablas!$C$39),Tablas!$D$39,IF(AND(Z90&gt;=Tablas!$B$40,Z90&lt;Tablas!$C$40),Tablas!$D$40,IF(AND(Z90&gt;=Tablas!$B$41,Z90&lt;Tablas!$C$41),Tablas!$D$41,IF(AND(Z90&gt;=Tablas!$B$42,Z90&lt;=Tablas!$C$42),Tablas!$D$42,"No Aplica"))))</f>
        <v>Moderado</v>
      </c>
    </row>
    <row r="91" spans="1:27" ht="64.150000000000006" customHeight="1">
      <c r="A91" s="404"/>
      <c r="B91" s="339"/>
      <c r="C91" s="340"/>
      <c r="D91" s="340"/>
      <c r="E91" s="340"/>
      <c r="F91" s="340"/>
      <c r="G91" s="340"/>
      <c r="H91" s="340"/>
      <c r="I91" s="340"/>
      <c r="J91" s="340"/>
      <c r="K91" s="340"/>
      <c r="L91" s="340"/>
      <c r="M91" s="340"/>
      <c r="N91" s="340"/>
      <c r="O91" s="335" t="str">
        <f>O11</f>
        <v>El acceso físico al centro de datos principal no es lo suficiente respecto a la criticidad de los activos que custodia. Sólo se cuenta con una puerta con cerradura que comparten en el proceso de gestión de recursos tecnológicos para su acceso físico.</v>
      </c>
      <c r="P91" s="335" t="s">
        <v>964</v>
      </c>
      <c r="Q91" s="336" t="s">
        <v>54</v>
      </c>
      <c r="R91" s="336" t="s">
        <v>857</v>
      </c>
      <c r="S91" s="336" t="s">
        <v>25</v>
      </c>
      <c r="T91" s="337" t="s">
        <v>871</v>
      </c>
      <c r="U91" s="336" t="str">
        <f>IF(Q91="Lógico",Tablas!$I$17,IF(Q91="Físico",Tablas!$I$17,IF(Q91="Locativo",Tablas!$I$17,IF(Q91="Legal",Tablas!$I$19,IF(Q91="Reputacional",Tablas!$I$18,IF(Q91="Financiero",Tablas!$I$16))))))</f>
        <v>Continuidad Operativa</v>
      </c>
      <c r="V91" s="336">
        <v>4</v>
      </c>
      <c r="W91" s="336" t="str">
        <f>IF(V91=1,"Insignificante",IF(V91=2,"Menor",IF(V91=3,"Moderado",IF(V91=4,"Mayor",IF(V91=5,"Catastrófico", "No Aplica")))))</f>
        <v>Mayor</v>
      </c>
      <c r="X91" s="336">
        <v>2</v>
      </c>
      <c r="Y91" s="336" t="str">
        <f>IF(X91=1,"Raro",IF(X91=2,"Improbable",IF(X91=3,"Posible",IF(X91=4,"Probable",IF(X91=5,"Casi Seguro", "No Aplica")))))</f>
        <v>Improbable</v>
      </c>
      <c r="Z91" s="336">
        <f>X91*V91*N90</f>
        <v>104</v>
      </c>
      <c r="AA91" s="338" t="str">
        <f>IF(AND(Z91&gt;=Tablas!$B$39,Z91&lt;Tablas!$C$39),Tablas!$D$39,IF(AND(Z91&gt;=Tablas!$B$40,Z91&lt;Tablas!$C$40),Tablas!$D$40,IF(AND(Z91&gt;=Tablas!$B$41,Z91&lt;Tablas!$C$41),Tablas!$D$41,IF(AND(Z91&gt;=Tablas!$B$42,Z91&lt;=Tablas!$C$42),Tablas!$D$42,"No Aplica"))))</f>
        <v>Moderado</v>
      </c>
    </row>
    <row r="92" spans="1:27" ht="64.150000000000006" customHeight="1">
      <c r="A92" s="404"/>
      <c r="B92" s="339"/>
      <c r="C92" s="340"/>
      <c r="D92" s="340"/>
      <c r="E92" s="340"/>
      <c r="F92" s="340"/>
      <c r="G92" s="340"/>
      <c r="H92" s="340"/>
      <c r="I92" s="340"/>
      <c r="J92" s="340"/>
      <c r="K92" s="340"/>
      <c r="L92" s="340"/>
      <c r="M92" s="340"/>
      <c r="N92" s="340"/>
      <c r="O92" s="342" t="str">
        <f>$O$12</f>
        <v>No se cuenta con respaldo eléctrico ante ausencia prolongada del servicio eléctrico afectando la disponibilidad de los servicios de información.</v>
      </c>
      <c r="P92" s="335" t="str">
        <f>$P$12</f>
        <v>No disponibilidad de la información por ausencia del servicio eléctrico</v>
      </c>
      <c r="Q92" s="336" t="s">
        <v>54</v>
      </c>
      <c r="R92" s="336" t="s">
        <v>857</v>
      </c>
      <c r="S92" s="336" t="s">
        <v>25</v>
      </c>
      <c r="T92" s="337" t="s">
        <v>876</v>
      </c>
      <c r="U92" s="336" t="str">
        <f>IF(Q92="Lógico",Tablas!$I$17,IF(Q92="Físico",Tablas!$I$17,IF(Q92="Locativo",Tablas!$I$17,IF(Q92="Legal",Tablas!$I$19,IF(Q92="Reputacional",Tablas!$I$18,IF(Q92="Financiero",Tablas!$I$16))))))</f>
        <v>Continuidad Operativa</v>
      </c>
      <c r="V92" s="336">
        <v>4</v>
      </c>
      <c r="W92" s="336" t="str">
        <f>IF(V92=1,"Insignificante",IF(V92=2,"Menor",IF(V92=3,"Moderado",IF(V92=4,"Mayor",IF(V92=5,"Catastrófico", "No Aplica")))))</f>
        <v>Mayor</v>
      </c>
      <c r="X92" s="336">
        <v>3</v>
      </c>
      <c r="Y92" s="336" t="str">
        <f>IF(X92=1,"Raro",IF(X92=2,"Improbable",IF(X92=3,"Posible",IF(X92=4,"Probable",IF(X92=5,"Casi Seguro", "No Aplica")))))</f>
        <v>Posible</v>
      </c>
      <c r="Z92" s="336">
        <f>X92*V92*N90</f>
        <v>156</v>
      </c>
      <c r="AA92" s="338" t="str">
        <f>IF(AND(Z92&gt;=Tablas!$B$39,Z92&lt;Tablas!$C$39),Tablas!$D$39,IF(AND(Z92&gt;=Tablas!$B$40,Z92&lt;Tablas!$C$40),Tablas!$D$40,IF(AND(Z92&gt;=Tablas!$B$41,Z92&lt;Tablas!$C$41),Tablas!$D$41,IF(AND(Z92&gt;=Tablas!$B$42,Z92&lt;=Tablas!$C$42),Tablas!$D$42,"No Aplica"))))</f>
        <v>Moderado</v>
      </c>
    </row>
    <row r="93" spans="1:27" ht="64.150000000000006" customHeight="1">
      <c r="A93" s="404"/>
      <c r="B93" s="339"/>
      <c r="C93" s="340"/>
      <c r="D93" s="340"/>
      <c r="E93" s="340"/>
      <c r="F93" s="340"/>
      <c r="G93" s="340"/>
      <c r="H93" s="340"/>
      <c r="I93" s="340"/>
      <c r="J93" s="340"/>
      <c r="K93" s="340"/>
      <c r="L93" s="340"/>
      <c r="M93" s="340"/>
      <c r="N93" s="340"/>
      <c r="O93" s="343"/>
      <c r="P93" s="335" t="s">
        <v>877</v>
      </c>
      <c r="Q93" s="336" t="s">
        <v>54</v>
      </c>
      <c r="R93" s="336" t="s">
        <v>857</v>
      </c>
      <c r="S93" s="336" t="s">
        <v>25</v>
      </c>
      <c r="T93" s="337" t="s">
        <v>876</v>
      </c>
      <c r="U93" s="336" t="str">
        <f>IF(Q93="Lógico",Tablas!$I$17,IF(Q93="Físico",Tablas!$I$17,IF(Q93="Locativo",Tablas!$I$17,IF(Q93="Legal",Tablas!$I$19,IF(Q93="Reputacional",Tablas!$I$18,IF(Q93="Financiero",Tablas!$I$16))))))</f>
        <v>Continuidad Operativa</v>
      </c>
      <c r="V93" s="336">
        <v>5</v>
      </c>
      <c r="W93" s="336" t="str">
        <f>IF(V93=1,"Insignificante",IF(V93=2,"Menor",IF(V93=3,"Moderado",IF(V93=4,"Mayor",IF(V93=5,"Catastrófico", "No Aplica")))))</f>
        <v>Catastrófico</v>
      </c>
      <c r="X93" s="336">
        <v>2</v>
      </c>
      <c r="Y93" s="336" t="str">
        <f>IF(X93=1,"Raro",IF(X93=2,"Improbable",IF(X93=3,"Posible",IF(X93=4,"Probable",IF(X93=5,"Casi Seguro", "No Aplica")))))</f>
        <v>Improbable</v>
      </c>
      <c r="Z93" s="336">
        <f>X93*V93*N90</f>
        <v>130</v>
      </c>
      <c r="AA93" s="338" t="str">
        <f>IF(AND(Z93&gt;=Tablas!$B$39,Z93&lt;Tablas!$C$39),Tablas!$D$39,IF(AND(Z93&gt;=Tablas!$B$40,Z93&lt;Tablas!$C$40),Tablas!$D$40,IF(AND(Z93&gt;=Tablas!$B$41,Z93&lt;Tablas!$C$41),Tablas!$D$41,IF(AND(Z93&gt;=Tablas!$B$42,Z93&lt;=Tablas!$C$42),Tablas!$D$42,"No Aplica"))))</f>
        <v>Moderado</v>
      </c>
    </row>
    <row r="94" spans="1:27" ht="64.150000000000006" customHeight="1">
      <c r="A94" s="405"/>
      <c r="B94" s="344"/>
      <c r="C94" s="345"/>
      <c r="D94" s="345"/>
      <c r="E94" s="345"/>
      <c r="F94" s="345"/>
      <c r="G94" s="345"/>
      <c r="H94" s="345"/>
      <c r="I94" s="345"/>
      <c r="J94" s="345"/>
      <c r="K94" s="345"/>
      <c r="L94" s="345"/>
      <c r="M94" s="345"/>
      <c r="N94" s="345"/>
      <c r="O94" s="335" t="str">
        <f>O14</f>
        <v>El centro de datos principal no cuenta con instalaciones físicas de tipo ambiental adecuadas para los equipos tecnológicos. (Ausencia de Piso falso, condiciones ambientales no adecuadas, fallas periódica en el sistema de aire acondicionado)</v>
      </c>
      <c r="P94" s="335" t="s">
        <v>874</v>
      </c>
      <c r="Q94" s="336" t="s">
        <v>54</v>
      </c>
      <c r="R94" s="336" t="s">
        <v>857</v>
      </c>
      <c r="S94" s="336" t="s">
        <v>25</v>
      </c>
      <c r="T94" s="337" t="s">
        <v>867</v>
      </c>
      <c r="U94" s="336" t="str">
        <f>IF(Q94="Lógico",Tablas!$I$17,IF(Q94="Físico",Tablas!$I$17,IF(Q94="Locativo",Tablas!$I$17,IF(Q94="Legal",Tablas!$I$19,IF(Q94="Reputacional",Tablas!$I$18,IF(Q94="Financiero",Tablas!$I$16))))))</f>
        <v>Continuidad Operativa</v>
      </c>
      <c r="V94" s="336">
        <v>4</v>
      </c>
      <c r="W94" s="336" t="str">
        <f>IF(V94=1,"Insignificante",IF(V94=2,"Menor",IF(V94=3,"Moderado",IF(V94=4,"Mayor",IF(V94=5,"Catastrófico", "No Aplica")))))</f>
        <v>Mayor</v>
      </c>
      <c r="X94" s="336">
        <v>3</v>
      </c>
      <c r="Y94" s="336" t="str">
        <f>IF(X94=1,"Raro",IF(X94=2,"Improbable",IF(X94=3,"Posible",IF(X94=4,"Probable",IF(X94=5,"Casi Seguro", "No Aplica")))))</f>
        <v>Posible</v>
      </c>
      <c r="Z94" s="338">
        <f>X94*V94*N90</f>
        <v>156</v>
      </c>
      <c r="AA94" s="338" t="str">
        <f>IF(AND(Z94&gt;=Tablas!$B$39,Z94&lt;Tablas!$C$39),Tablas!$D$39,IF(AND(Z94&gt;=Tablas!$B$40,Z94&lt;Tablas!$C$40),Tablas!$D$40,IF(AND(Z94&gt;=Tablas!$B$41,Z94&lt;Tablas!$C$41),Tablas!$D$41,IF(AND(Z94&gt;=Tablas!$B$42,Z94&lt;=Tablas!$C$42),Tablas!$D$42,"No Aplica"))))</f>
        <v>Moderado</v>
      </c>
    </row>
    <row r="95" spans="1:27" ht="56.45" customHeight="1">
      <c r="A95" s="403">
        <f>A90+1</f>
        <v>39</v>
      </c>
      <c r="B95" s="356" t="s">
        <v>845</v>
      </c>
      <c r="C95" s="333" t="s">
        <v>762</v>
      </c>
      <c r="D95" s="333" t="s">
        <v>956</v>
      </c>
      <c r="E95" s="333" t="s">
        <v>42</v>
      </c>
      <c r="F95" s="333" t="s">
        <v>765</v>
      </c>
      <c r="G95" s="333" t="str">
        <f t="shared" si="85"/>
        <v>Media</v>
      </c>
      <c r="H95" s="333">
        <v>3</v>
      </c>
      <c r="I95" s="333" t="str">
        <f t="shared" si="86"/>
        <v>Media</v>
      </c>
      <c r="J95" s="333">
        <v>3</v>
      </c>
      <c r="K95" s="333" t="str">
        <f t="shared" si="87"/>
        <v>Media</v>
      </c>
      <c r="L95" s="333">
        <v>3</v>
      </c>
      <c r="M95" s="333" t="str">
        <f t="shared" si="88"/>
        <v>Medio</v>
      </c>
      <c r="N95" s="333">
        <f t="shared" ref="N95" si="98">SUM(H95,J95,L95)</f>
        <v>9</v>
      </c>
      <c r="O95" s="335" t="str">
        <f>O60</f>
        <v>Es posible el acceso por medio externo, se tiene ventana con comunicación directa a la calle. A nivel interno sólo se controla el acceso por una puerta con cerradura, la llave la controla el líder del proceso de TIC.</v>
      </c>
      <c r="P95" s="335" t="s">
        <v>963</v>
      </c>
      <c r="Q95" s="336" t="s">
        <v>54</v>
      </c>
      <c r="R95" s="336" t="s">
        <v>857</v>
      </c>
      <c r="S95" s="336" t="s">
        <v>25</v>
      </c>
      <c r="T95" s="337" t="s">
        <v>858</v>
      </c>
      <c r="U95" s="338" t="str">
        <f>IF(Q95="Lógico",Tablas!$I$17,IF(Q95="Físico",Tablas!$I$17,IF(Q95="Locativo",Tablas!$I$17,IF(Q95="Legal",Tablas!$I$19,IF(Q95="Reputacional",Tablas!$I$18,IF(Q95="Financiero",Tablas!$I$16))))))</f>
        <v>Continuidad Operativa</v>
      </c>
      <c r="V95" s="338">
        <v>4</v>
      </c>
      <c r="W95" s="338" t="str">
        <f t="shared" si="96"/>
        <v>Mayor</v>
      </c>
      <c r="X95" s="338">
        <v>3</v>
      </c>
      <c r="Y95" s="336" t="str">
        <f t="shared" si="97"/>
        <v>Posible</v>
      </c>
      <c r="Z95" s="338">
        <f>X95*V95*N95</f>
        <v>108</v>
      </c>
      <c r="AA95" s="338" t="str">
        <f>IF(AND(Z95&gt;=Tablas!$B$39,Z95&lt;Tablas!$C$39),Tablas!$D$39,IF(AND(Z95&gt;=Tablas!$B$40,Z95&lt;Tablas!$C$40),Tablas!$D$40,IF(AND(Z95&gt;=Tablas!$B$41,Z95&lt;Tablas!$C$41),Tablas!$D$41,IF(AND(Z95&gt;=Tablas!$B$42,Z95&lt;=Tablas!$C$42),Tablas!$D$42,"No Aplica"))))</f>
        <v>Moderado</v>
      </c>
    </row>
    <row r="96" spans="1:27" ht="56.45" customHeight="1">
      <c r="A96" s="404"/>
      <c r="B96" s="357"/>
      <c r="C96" s="340"/>
      <c r="D96" s="340"/>
      <c r="E96" s="340"/>
      <c r="F96" s="340"/>
      <c r="G96" s="340"/>
      <c r="H96" s="340"/>
      <c r="I96" s="340"/>
      <c r="J96" s="340"/>
      <c r="K96" s="340"/>
      <c r="L96" s="340"/>
      <c r="M96" s="340"/>
      <c r="N96" s="340"/>
      <c r="O96" s="335" t="str">
        <f>O11</f>
        <v>El acceso físico al centro de datos principal no es lo suficiente respecto a la criticidad de los activos que custodia. Sólo se cuenta con una puerta con cerradura que comparten en el proceso de gestión de recursos tecnológicos para su acceso físico.</v>
      </c>
      <c r="P96" s="335" t="s">
        <v>964</v>
      </c>
      <c r="Q96" s="336" t="s">
        <v>54</v>
      </c>
      <c r="R96" s="336" t="s">
        <v>857</v>
      </c>
      <c r="S96" s="336" t="s">
        <v>25</v>
      </c>
      <c r="T96" s="337" t="s">
        <v>871</v>
      </c>
      <c r="U96" s="336" t="str">
        <f>IF(Q96="Lógico",Tablas!$I$17,IF(Q96="Físico",Tablas!$I$17,IF(Q96="Locativo",Tablas!$I$17,IF(Q96="Legal",Tablas!$I$19,IF(Q96="Reputacional",Tablas!$I$18,IF(Q96="Financiero",Tablas!$I$16))))))</f>
        <v>Continuidad Operativa</v>
      </c>
      <c r="V96" s="336">
        <v>4</v>
      </c>
      <c r="W96" s="336" t="str">
        <f>IF(V96=1,"Insignificante",IF(V96=2,"Menor",IF(V96=3,"Moderado",IF(V96=4,"Mayor",IF(V96=5,"Catastrófico", "No Aplica")))))</f>
        <v>Mayor</v>
      </c>
      <c r="X96" s="336">
        <v>2</v>
      </c>
      <c r="Y96" s="336" t="str">
        <f>IF(X96=1,"Raro",IF(X96=2,"Improbable",IF(X96=3,"Posible",IF(X96=4,"Probable",IF(X96=5,"Casi Seguro", "No Aplica")))))</f>
        <v>Improbable</v>
      </c>
      <c r="Z96" s="336">
        <f>X96*V96*N95</f>
        <v>72</v>
      </c>
      <c r="AA96" s="338" t="str">
        <f>IF(AND(Z96&gt;=Tablas!$B$39,Z96&lt;Tablas!$C$39),Tablas!$D$39,IF(AND(Z96&gt;=Tablas!$B$40,Z96&lt;Tablas!$C$40),Tablas!$D$40,IF(AND(Z96&gt;=Tablas!$B$41,Z96&lt;Tablas!$C$41),Tablas!$D$41,IF(AND(Z96&gt;=Tablas!$B$42,Z96&lt;=Tablas!$C$42),Tablas!$D$42,"No Aplica"))))</f>
        <v>Bajo</v>
      </c>
    </row>
    <row r="97" spans="1:27" ht="56.45" customHeight="1">
      <c r="A97" s="404"/>
      <c r="B97" s="357"/>
      <c r="C97" s="340"/>
      <c r="D97" s="340"/>
      <c r="E97" s="340"/>
      <c r="F97" s="340"/>
      <c r="G97" s="340"/>
      <c r="H97" s="340"/>
      <c r="I97" s="340"/>
      <c r="J97" s="340"/>
      <c r="K97" s="340"/>
      <c r="L97" s="340"/>
      <c r="M97" s="340"/>
      <c r="N97" s="340"/>
      <c r="O97" s="342" t="str">
        <f>$O$12</f>
        <v>No se cuenta con respaldo eléctrico ante ausencia prolongada del servicio eléctrico afectando la disponibilidad de los servicios de información.</v>
      </c>
      <c r="P97" s="335" t="str">
        <f>$P$12</f>
        <v>No disponibilidad de la información por ausencia del servicio eléctrico</v>
      </c>
      <c r="Q97" s="336" t="s">
        <v>54</v>
      </c>
      <c r="R97" s="336" t="s">
        <v>857</v>
      </c>
      <c r="S97" s="336" t="s">
        <v>25</v>
      </c>
      <c r="T97" s="337" t="s">
        <v>876</v>
      </c>
      <c r="U97" s="336" t="str">
        <f>IF(Q97="Lógico",Tablas!$I$17,IF(Q97="Físico",Tablas!$I$17,IF(Q97="Locativo",Tablas!$I$17,IF(Q97="Legal",Tablas!$I$19,IF(Q97="Reputacional",Tablas!$I$18,IF(Q97="Financiero",Tablas!$I$16))))))</f>
        <v>Continuidad Operativa</v>
      </c>
      <c r="V97" s="336">
        <v>4</v>
      </c>
      <c r="W97" s="336" t="str">
        <f>IF(V97=1,"Insignificante",IF(V97=2,"Menor",IF(V97=3,"Moderado",IF(V97=4,"Mayor",IF(V97=5,"Catastrófico", "No Aplica")))))</f>
        <v>Mayor</v>
      </c>
      <c r="X97" s="336">
        <v>3</v>
      </c>
      <c r="Y97" s="336" t="str">
        <f>IF(X97=1,"Raro",IF(X97=2,"Improbable",IF(X97=3,"Posible",IF(X97=4,"Probable",IF(X97=5,"Casi Seguro", "No Aplica")))))</f>
        <v>Posible</v>
      </c>
      <c r="Z97" s="336">
        <f>X97*V97*N95</f>
        <v>108</v>
      </c>
      <c r="AA97" s="338" t="str">
        <f>IF(AND(Z97&gt;=Tablas!$B$39,Z97&lt;Tablas!$C$39),Tablas!$D$39,IF(AND(Z97&gt;=Tablas!$B$40,Z97&lt;Tablas!$C$40),Tablas!$D$40,IF(AND(Z97&gt;=Tablas!$B$41,Z97&lt;Tablas!$C$41),Tablas!$D$41,IF(AND(Z97&gt;=Tablas!$B$42,Z97&lt;=Tablas!$C$42),Tablas!$D$42,"No Aplica"))))</f>
        <v>Moderado</v>
      </c>
    </row>
    <row r="98" spans="1:27" ht="56.45" customHeight="1">
      <c r="A98" s="404"/>
      <c r="B98" s="357"/>
      <c r="C98" s="340"/>
      <c r="D98" s="340"/>
      <c r="E98" s="340"/>
      <c r="F98" s="340"/>
      <c r="G98" s="340"/>
      <c r="H98" s="340"/>
      <c r="I98" s="340"/>
      <c r="J98" s="340"/>
      <c r="K98" s="340"/>
      <c r="L98" s="340"/>
      <c r="M98" s="340"/>
      <c r="N98" s="340"/>
      <c r="O98" s="343"/>
      <c r="P98" s="335" t="s">
        <v>877</v>
      </c>
      <c r="Q98" s="336" t="s">
        <v>54</v>
      </c>
      <c r="R98" s="336" t="s">
        <v>857</v>
      </c>
      <c r="S98" s="336" t="s">
        <v>25</v>
      </c>
      <c r="T98" s="337" t="s">
        <v>876</v>
      </c>
      <c r="U98" s="336" t="str">
        <f>IF(Q98="Lógico",Tablas!$I$17,IF(Q98="Físico",Tablas!$I$17,IF(Q98="Locativo",Tablas!$I$17,IF(Q98="Legal",Tablas!$I$19,IF(Q98="Reputacional",Tablas!$I$18,IF(Q98="Financiero",Tablas!$I$16))))))</f>
        <v>Continuidad Operativa</v>
      </c>
      <c r="V98" s="336">
        <v>5</v>
      </c>
      <c r="W98" s="336" t="str">
        <f>IF(V98=1,"Insignificante",IF(V98=2,"Menor",IF(V98=3,"Moderado",IF(V98=4,"Mayor",IF(V98=5,"Catastrófico", "No Aplica")))))</f>
        <v>Catastrófico</v>
      </c>
      <c r="X98" s="336">
        <v>2</v>
      </c>
      <c r="Y98" s="336" t="str">
        <f>IF(X98=1,"Raro",IF(X98=2,"Improbable",IF(X98=3,"Posible",IF(X98=4,"Probable",IF(X98=5,"Casi Seguro", "No Aplica")))))</f>
        <v>Improbable</v>
      </c>
      <c r="Z98" s="336">
        <f>X98*V98*N95</f>
        <v>90</v>
      </c>
      <c r="AA98" s="338" t="str">
        <f>IF(AND(Z98&gt;=Tablas!$B$39,Z98&lt;Tablas!$C$39),Tablas!$D$39,IF(AND(Z98&gt;=Tablas!$B$40,Z98&lt;Tablas!$C$40),Tablas!$D$40,IF(AND(Z98&gt;=Tablas!$B$41,Z98&lt;Tablas!$C$41),Tablas!$D$41,IF(AND(Z98&gt;=Tablas!$B$42,Z98&lt;=Tablas!$C$42),Tablas!$D$42,"No Aplica"))))</f>
        <v>Bajo</v>
      </c>
    </row>
    <row r="99" spans="1:27" ht="56.45" customHeight="1">
      <c r="A99" s="405"/>
      <c r="B99" s="358"/>
      <c r="C99" s="345"/>
      <c r="D99" s="345"/>
      <c r="E99" s="345"/>
      <c r="F99" s="345"/>
      <c r="G99" s="345"/>
      <c r="H99" s="345"/>
      <c r="I99" s="345"/>
      <c r="J99" s="345"/>
      <c r="K99" s="345"/>
      <c r="L99" s="345"/>
      <c r="M99" s="345"/>
      <c r="N99" s="345"/>
      <c r="O99" s="335" t="str">
        <f>O14</f>
        <v>El centro de datos principal no cuenta con instalaciones físicas de tipo ambiental adecuadas para los equipos tecnológicos. (Ausencia de Piso falso, condiciones ambientales no adecuadas, fallas periódica en el sistema de aire acondicionado)</v>
      </c>
      <c r="P99" s="335" t="s">
        <v>874</v>
      </c>
      <c r="Q99" s="336" t="s">
        <v>54</v>
      </c>
      <c r="R99" s="336" t="s">
        <v>857</v>
      </c>
      <c r="S99" s="336" t="s">
        <v>25</v>
      </c>
      <c r="T99" s="337" t="s">
        <v>867</v>
      </c>
      <c r="U99" s="336" t="str">
        <f>IF(Q99="Lógico",Tablas!$I$17,IF(Q99="Físico",Tablas!$I$17,IF(Q99="Locativo",Tablas!$I$17,IF(Q99="Legal",Tablas!$I$19,IF(Q99="Reputacional",Tablas!$I$18,IF(Q99="Financiero",Tablas!$I$16))))))</f>
        <v>Continuidad Operativa</v>
      </c>
      <c r="V99" s="336">
        <v>4</v>
      </c>
      <c r="W99" s="336" t="str">
        <f>IF(V99=1,"Insignificante",IF(V99=2,"Menor",IF(V99=3,"Moderado",IF(V99=4,"Mayor",IF(V99=5,"Catastrófico", "No Aplica")))))</f>
        <v>Mayor</v>
      </c>
      <c r="X99" s="336">
        <v>3</v>
      </c>
      <c r="Y99" s="336" t="str">
        <f>IF(X99=1,"Raro",IF(X99=2,"Improbable",IF(X99=3,"Posible",IF(X99=4,"Probable",IF(X99=5,"Casi Seguro", "No Aplica")))))</f>
        <v>Posible</v>
      </c>
      <c r="Z99" s="338">
        <f>X99*V99*N95</f>
        <v>108</v>
      </c>
      <c r="AA99" s="338" t="str">
        <f>IF(AND(Z99&gt;=Tablas!$B$39,Z99&lt;Tablas!$C$39),Tablas!$D$39,IF(AND(Z99&gt;=Tablas!$B$40,Z99&lt;Tablas!$C$40),Tablas!$D$40,IF(AND(Z99&gt;=Tablas!$B$41,Z99&lt;Tablas!$C$41),Tablas!$D$41,IF(AND(Z99&gt;=Tablas!$B$42,Z99&lt;=Tablas!$C$42),Tablas!$D$42,"No Aplica"))))</f>
        <v>Moderado</v>
      </c>
    </row>
    <row r="100" spans="1:27" ht="51.6" customHeight="1">
      <c r="A100" s="403">
        <f>A95+1</f>
        <v>40</v>
      </c>
      <c r="B100" s="356" t="s">
        <v>786</v>
      </c>
      <c r="C100" s="333" t="s">
        <v>762</v>
      </c>
      <c r="D100" s="333" t="str">
        <f>B68</f>
        <v>Servicio [S_DHCP]</v>
      </c>
      <c r="E100" s="333" t="s">
        <v>42</v>
      </c>
      <c r="F100" s="333" t="s">
        <v>841</v>
      </c>
      <c r="G100" s="333" t="str">
        <f t="shared" ref="G100" si="99">IF(H100=1,"Muy Baja",IF(H100=2,"Baja",IF(H100=3,"Media",IF(H100=4,"Alta",IF(H100=5,"Muy Alta", "No Aplica")))))</f>
        <v>Baja</v>
      </c>
      <c r="H100" s="333">
        <v>2</v>
      </c>
      <c r="I100" s="333" t="str">
        <f t="shared" ref="I100" si="100">IF(J100=1,"Muy Baja",IF(J100=2,"Baja",IF(J100=3,"Media",IF(J100=4,"Alta",IF(J100=5,"Muy Alta", "No Aplica")))))</f>
        <v>Baja</v>
      </c>
      <c r="J100" s="333">
        <v>2</v>
      </c>
      <c r="K100" s="333" t="str">
        <f t="shared" ref="K100" si="101">IF(L100=1,"Muy Baja",IF(L100=2,"Baja",IF(L100=3,"Media",IF(L100=4,"Alta",IF(L100=5,"Muy Alta", "No Aplica")))))</f>
        <v>Alta</v>
      </c>
      <c r="L100" s="333">
        <v>4</v>
      </c>
      <c r="M100" s="333" t="str">
        <f t="shared" si="88"/>
        <v>Medio</v>
      </c>
      <c r="N100" s="333">
        <f t="shared" ref="N100" si="102">SUM(H100,J100,L100)</f>
        <v>8</v>
      </c>
      <c r="O100" s="335" t="str">
        <f>O60</f>
        <v>Es posible el acceso por medio externo, se tiene ventana con comunicación directa a la calle. A nivel interno sólo se controla el acceso por una puerta con cerradura, la llave la controla el líder del proceso de TIC.</v>
      </c>
      <c r="P100" s="335" t="s">
        <v>963</v>
      </c>
      <c r="Q100" s="336" t="s">
        <v>54</v>
      </c>
      <c r="R100" s="336" t="s">
        <v>857</v>
      </c>
      <c r="S100" s="336" t="s">
        <v>25</v>
      </c>
      <c r="T100" s="337" t="s">
        <v>858</v>
      </c>
      <c r="U100" s="336" t="str">
        <f>IF(Q100="Lógico",Tablas!$I$17,IF(Q100="Físico",Tablas!$I$17,IF(Q100="Locativo",Tablas!$I$17,IF(Q100="Legal",Tablas!$I$19,IF(Q100="Reputacional",Tablas!$I$18,IF(Q100="Financiero",Tablas!$I$16))))))</f>
        <v>Continuidad Operativa</v>
      </c>
      <c r="V100" s="336">
        <v>4</v>
      </c>
      <c r="W100" s="338" t="str">
        <f t="shared" ref="W100:W144" si="103">IF(V100=1,"Insignificante",IF(V100=2,"Menor",IF(V100=3,"Moderado",IF(V100=4,"Mayor",IF(V100=5,"Catastrófico", "No Aplica")))))</f>
        <v>Mayor</v>
      </c>
      <c r="X100" s="336">
        <v>3</v>
      </c>
      <c r="Y100" s="336" t="str">
        <f t="shared" si="97"/>
        <v>Posible</v>
      </c>
      <c r="Z100" s="338">
        <f t="shared" ref="Z100:Z135" si="104">X100*V100*N100</f>
        <v>96</v>
      </c>
      <c r="AA100" s="338" t="str">
        <f>IF(AND(Z100&gt;=Tablas!$B$39,Z100&lt;Tablas!$C$39),Tablas!$D$39,IF(AND(Z100&gt;=Tablas!$B$40,Z100&lt;Tablas!$C$40),Tablas!$D$40,IF(AND(Z100&gt;=Tablas!$B$41,Z100&lt;Tablas!$C$41),Tablas!$D$41,IF(AND(Z100&gt;=Tablas!$B$42,Z100&lt;=Tablas!$C$42),Tablas!$D$42,"No Aplica"))))</f>
        <v>Bajo</v>
      </c>
    </row>
    <row r="101" spans="1:27" ht="51.6" customHeight="1">
      <c r="A101" s="404"/>
      <c r="B101" s="357"/>
      <c r="C101" s="340"/>
      <c r="D101" s="340"/>
      <c r="E101" s="340"/>
      <c r="F101" s="340"/>
      <c r="G101" s="340"/>
      <c r="H101" s="340"/>
      <c r="I101" s="340"/>
      <c r="J101" s="340"/>
      <c r="K101" s="340"/>
      <c r="L101" s="340"/>
      <c r="M101" s="340"/>
      <c r="N101" s="340"/>
      <c r="O101"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01" s="335" t="s">
        <v>964</v>
      </c>
      <c r="Q101" s="336" t="s">
        <v>54</v>
      </c>
      <c r="R101" s="336" t="s">
        <v>857</v>
      </c>
      <c r="S101" s="336" t="s">
        <v>25</v>
      </c>
      <c r="T101" s="337" t="s">
        <v>871</v>
      </c>
      <c r="U101" s="336" t="str">
        <f>IF(Q101="Lógico",Tablas!$I$17,IF(Q101="Físico",Tablas!$I$17,IF(Q101="Locativo",Tablas!$I$17,IF(Q101="Legal",Tablas!$I$19,IF(Q101="Reputacional",Tablas!$I$18,IF(Q101="Financiero",Tablas!$I$16))))))</f>
        <v>Continuidad Operativa</v>
      </c>
      <c r="V101" s="336">
        <v>4</v>
      </c>
      <c r="W101" s="336" t="str">
        <f>IF(V101=1,"Insignificante",IF(V101=2,"Menor",IF(V101=3,"Moderado",IF(V101=4,"Mayor",IF(V101=5,"Catastrófico", "No Aplica")))))</f>
        <v>Mayor</v>
      </c>
      <c r="X101" s="336">
        <v>2</v>
      </c>
      <c r="Y101" s="336" t="str">
        <f>IF(X101=1,"Raro",IF(X101=2,"Improbable",IF(X101=3,"Posible",IF(X101=4,"Probable",IF(X101=5,"Casi Seguro", "No Aplica")))))</f>
        <v>Improbable</v>
      </c>
      <c r="Z101" s="338">
        <f>X101*V101*N100</f>
        <v>64</v>
      </c>
      <c r="AA101" s="338" t="str">
        <f>IF(AND(Z101&gt;=Tablas!$B$39,Z101&lt;Tablas!$C$39),Tablas!$D$39,IF(AND(Z101&gt;=Tablas!$B$40,Z101&lt;Tablas!$C$40),Tablas!$D$40,IF(AND(Z101&gt;=Tablas!$B$41,Z101&lt;Tablas!$C$41),Tablas!$D$41,IF(AND(Z101&gt;=Tablas!$B$42,Z101&lt;=Tablas!$C$42),Tablas!$D$42,"No Aplica"))))</f>
        <v>Bajo</v>
      </c>
    </row>
    <row r="102" spans="1:27" ht="51.6" customHeight="1">
      <c r="A102" s="404"/>
      <c r="B102" s="357"/>
      <c r="C102" s="340"/>
      <c r="D102" s="340"/>
      <c r="E102" s="340"/>
      <c r="F102" s="340"/>
      <c r="G102" s="340"/>
      <c r="H102" s="340"/>
      <c r="I102" s="340"/>
      <c r="J102" s="340"/>
      <c r="K102" s="340"/>
      <c r="L102" s="340"/>
      <c r="M102" s="340"/>
      <c r="N102" s="340"/>
      <c r="O102" s="342" t="str">
        <f>$O$12</f>
        <v>No se cuenta con respaldo eléctrico ante ausencia prolongada del servicio eléctrico afectando la disponibilidad de los servicios de información.</v>
      </c>
      <c r="P102" s="335" t="str">
        <f>$P$12</f>
        <v>No disponibilidad de la información por ausencia del servicio eléctrico</v>
      </c>
      <c r="Q102" s="336" t="s">
        <v>54</v>
      </c>
      <c r="R102" s="336" t="s">
        <v>857</v>
      </c>
      <c r="S102" s="336" t="s">
        <v>25</v>
      </c>
      <c r="T102" s="337" t="s">
        <v>876</v>
      </c>
      <c r="U102" s="336" t="str">
        <f>IF(Q102="Lógico",Tablas!$I$17,IF(Q102="Físico",Tablas!$I$17,IF(Q102="Locativo",Tablas!$I$17,IF(Q102="Legal",Tablas!$I$19,IF(Q102="Reputacional",Tablas!$I$18,IF(Q102="Financiero",Tablas!$I$16))))))</f>
        <v>Continuidad Operativa</v>
      </c>
      <c r="V102" s="336">
        <v>4</v>
      </c>
      <c r="W102" s="336" t="str">
        <f>IF(V102=1,"Insignificante",IF(V102=2,"Menor",IF(V102=3,"Moderado",IF(V102=4,"Mayor",IF(V102=5,"Catastrófico", "No Aplica")))))</f>
        <v>Mayor</v>
      </c>
      <c r="X102" s="336">
        <v>3</v>
      </c>
      <c r="Y102" s="336" t="str">
        <f>IF(X102=1,"Raro",IF(X102=2,"Improbable",IF(X102=3,"Posible",IF(X102=4,"Probable",IF(X102=5,"Casi Seguro", "No Aplica")))))</f>
        <v>Posible</v>
      </c>
      <c r="Z102" s="338">
        <f>X102*V102*N100</f>
        <v>96</v>
      </c>
      <c r="AA102" s="338" t="str">
        <f>IF(AND(Z102&gt;=Tablas!$B$39,Z102&lt;Tablas!$C$39),Tablas!$D$39,IF(AND(Z102&gt;=Tablas!$B$40,Z102&lt;Tablas!$C$40),Tablas!$D$40,IF(AND(Z102&gt;=Tablas!$B$41,Z102&lt;Tablas!$C$41),Tablas!$D$41,IF(AND(Z102&gt;=Tablas!$B$42,Z102&lt;=Tablas!$C$42),Tablas!$D$42,"No Aplica"))))</f>
        <v>Bajo</v>
      </c>
    </row>
    <row r="103" spans="1:27" ht="51.6" customHeight="1">
      <c r="A103" s="404"/>
      <c r="B103" s="357"/>
      <c r="C103" s="340"/>
      <c r="D103" s="340"/>
      <c r="E103" s="340"/>
      <c r="F103" s="340"/>
      <c r="G103" s="340"/>
      <c r="H103" s="340"/>
      <c r="I103" s="340"/>
      <c r="J103" s="340"/>
      <c r="K103" s="340"/>
      <c r="L103" s="340"/>
      <c r="M103" s="340"/>
      <c r="N103" s="340"/>
      <c r="O103" s="343"/>
      <c r="P103" s="335" t="s">
        <v>877</v>
      </c>
      <c r="Q103" s="336" t="s">
        <v>54</v>
      </c>
      <c r="R103" s="336" t="s">
        <v>857</v>
      </c>
      <c r="S103" s="336" t="s">
        <v>25</v>
      </c>
      <c r="T103" s="337" t="s">
        <v>876</v>
      </c>
      <c r="U103" s="336" t="str">
        <f>IF(Q103="Lógico",Tablas!$I$17,IF(Q103="Físico",Tablas!$I$17,IF(Q103="Locativo",Tablas!$I$17,IF(Q103="Legal",Tablas!$I$19,IF(Q103="Reputacional",Tablas!$I$18,IF(Q103="Financiero",Tablas!$I$16))))))</f>
        <v>Continuidad Operativa</v>
      </c>
      <c r="V103" s="336">
        <v>5</v>
      </c>
      <c r="W103" s="336" t="str">
        <f>IF(V103=1,"Insignificante",IF(V103=2,"Menor",IF(V103=3,"Moderado",IF(V103=4,"Mayor",IF(V103=5,"Catastrófico", "No Aplica")))))</f>
        <v>Catastrófico</v>
      </c>
      <c r="X103" s="336">
        <v>2</v>
      </c>
      <c r="Y103" s="336" t="str">
        <f>IF(X103=1,"Raro",IF(X103=2,"Improbable",IF(X103=3,"Posible",IF(X103=4,"Probable",IF(X103=5,"Casi Seguro", "No Aplica")))))</f>
        <v>Improbable</v>
      </c>
      <c r="Z103" s="336">
        <f>X103*V103*N100</f>
        <v>80</v>
      </c>
      <c r="AA103" s="338" t="str">
        <f>IF(AND(Z103&gt;=Tablas!$B$39,Z103&lt;Tablas!$C$39),Tablas!$D$39,IF(AND(Z103&gt;=Tablas!$B$40,Z103&lt;Tablas!$C$40),Tablas!$D$40,IF(AND(Z103&gt;=Tablas!$B$41,Z103&lt;Tablas!$C$41),Tablas!$D$41,IF(AND(Z103&gt;=Tablas!$B$42,Z103&lt;=Tablas!$C$42),Tablas!$D$42,"No Aplica"))))</f>
        <v>Bajo</v>
      </c>
    </row>
    <row r="104" spans="1:27" ht="51.6" customHeight="1">
      <c r="A104" s="405"/>
      <c r="B104" s="358"/>
      <c r="C104" s="345"/>
      <c r="D104" s="345"/>
      <c r="E104" s="345"/>
      <c r="F104" s="345"/>
      <c r="G104" s="345"/>
      <c r="H104" s="345"/>
      <c r="I104" s="345"/>
      <c r="J104" s="345"/>
      <c r="K104" s="345"/>
      <c r="L104" s="345"/>
      <c r="M104" s="345"/>
      <c r="N104" s="345"/>
      <c r="O104" s="335" t="str">
        <f>O14</f>
        <v>El centro de datos principal no cuenta con instalaciones físicas de tipo ambiental adecuadas para los equipos tecnológicos. (Ausencia de Piso falso, condiciones ambientales no adecuadas, fallas periódica en el sistema de aire acondicionado)</v>
      </c>
      <c r="P104" s="335" t="s">
        <v>874</v>
      </c>
      <c r="Q104" s="336" t="s">
        <v>54</v>
      </c>
      <c r="R104" s="336" t="s">
        <v>857</v>
      </c>
      <c r="S104" s="336" t="s">
        <v>25</v>
      </c>
      <c r="T104" s="337" t="s">
        <v>867</v>
      </c>
      <c r="U104" s="336" t="str">
        <f>IF(Q104="Lógico",Tablas!$I$17,IF(Q104="Físico",Tablas!$I$17,IF(Q104="Locativo",Tablas!$I$17,IF(Q104="Legal",Tablas!$I$19,IF(Q104="Reputacional",Tablas!$I$18,IF(Q104="Financiero",Tablas!$I$16))))))</f>
        <v>Continuidad Operativa</v>
      </c>
      <c r="V104" s="336">
        <v>4</v>
      </c>
      <c r="W104" s="336" t="str">
        <f>IF(V104=1,"Insignificante",IF(V104=2,"Menor",IF(V104=3,"Moderado",IF(V104=4,"Mayor",IF(V104=5,"Catastrófico", "No Aplica")))))</f>
        <v>Mayor</v>
      </c>
      <c r="X104" s="336">
        <v>3</v>
      </c>
      <c r="Y104" s="336" t="str">
        <f>IF(X104=1,"Raro",IF(X104=2,"Improbable",IF(X104=3,"Posible",IF(X104=4,"Probable",IF(X104=5,"Casi Seguro", "No Aplica")))))</f>
        <v>Posible</v>
      </c>
      <c r="Z104" s="338">
        <f>X104*V104*N100</f>
        <v>96</v>
      </c>
      <c r="AA104" s="338" t="str">
        <f>IF(AND(Z104&gt;=Tablas!$B$39,Z104&lt;Tablas!$C$39),Tablas!$D$39,IF(AND(Z104&gt;=Tablas!$B$40,Z104&lt;Tablas!$C$40),Tablas!$D$40,IF(AND(Z104&gt;=Tablas!$B$41,Z104&lt;Tablas!$C$41),Tablas!$D$41,IF(AND(Z104&gt;=Tablas!$B$42,Z104&lt;=Tablas!$C$42),Tablas!$D$42,"No Aplica"))))</f>
        <v>Bajo</v>
      </c>
    </row>
    <row r="105" spans="1:27" ht="57" customHeight="1">
      <c r="A105" s="403">
        <f>A100+1</f>
        <v>41</v>
      </c>
      <c r="B105" s="356" t="s">
        <v>787</v>
      </c>
      <c r="C105" s="333" t="s">
        <v>762</v>
      </c>
      <c r="D105" s="333" t="str">
        <f>B72</f>
        <v>Servicio [S_ANTIVIRUS_ESET]</v>
      </c>
      <c r="E105" s="333" t="s">
        <v>42</v>
      </c>
      <c r="F105" s="333" t="s">
        <v>841</v>
      </c>
      <c r="G105" s="333" t="str">
        <f t="shared" ref="G105:G110" si="105">IF(H105=1,"Muy Baja",IF(H105=2,"Baja",IF(H105=3,"Media",IF(H105=4,"Alta",IF(H105=5,"Muy Alta", "No Aplica")))))</f>
        <v>Baja</v>
      </c>
      <c r="H105" s="333">
        <v>2</v>
      </c>
      <c r="I105" s="333" t="str">
        <f t="shared" ref="I105:I110" si="106">IF(J105=1,"Muy Baja",IF(J105=2,"Baja",IF(J105=3,"Media",IF(J105=4,"Alta",IF(J105=5,"Muy Alta", "No Aplica")))))</f>
        <v>Baja</v>
      </c>
      <c r="J105" s="333">
        <v>2</v>
      </c>
      <c r="K105" s="333" t="str">
        <f t="shared" ref="K105:K110" si="107">IF(L105=1,"Muy Baja",IF(L105=2,"Baja",IF(L105=3,"Media",IF(L105=4,"Alta",IF(L105=5,"Muy Alta", "No Aplica")))))</f>
        <v>Media</v>
      </c>
      <c r="L105" s="333">
        <v>3</v>
      </c>
      <c r="M105" s="333" t="str">
        <f t="shared" si="88"/>
        <v>Medio</v>
      </c>
      <c r="N105" s="333">
        <f t="shared" ref="N105" si="108">SUM(H105,J105,L105)</f>
        <v>7</v>
      </c>
      <c r="O105" s="335" t="str">
        <f>O60</f>
        <v>Es posible el acceso por medio externo, se tiene ventana con comunicación directa a la calle. A nivel interno sólo se controla el acceso por una puerta con cerradura, la llave la controla el líder del proceso de TIC.</v>
      </c>
      <c r="P105" s="335" t="s">
        <v>963</v>
      </c>
      <c r="Q105" s="336" t="s">
        <v>54</v>
      </c>
      <c r="R105" s="336" t="s">
        <v>857</v>
      </c>
      <c r="S105" s="336" t="s">
        <v>25</v>
      </c>
      <c r="T105" s="337" t="s">
        <v>858</v>
      </c>
      <c r="U105" s="336" t="str">
        <f>IF(Q105="Lógico",Tablas!$I$17,IF(Q105="Físico",Tablas!$I$17,IF(Q105="Locativo",Tablas!$I$17,IF(Q105="Legal",Tablas!$I$19,IF(Q105="Reputacional",Tablas!$I$18,IF(Q105="Financiero",Tablas!$I$16))))))</f>
        <v>Continuidad Operativa</v>
      </c>
      <c r="V105" s="336">
        <v>4</v>
      </c>
      <c r="W105" s="338" t="str">
        <f t="shared" si="103"/>
        <v>Mayor</v>
      </c>
      <c r="X105" s="336">
        <v>3</v>
      </c>
      <c r="Y105" s="336" t="str">
        <f t="shared" si="97"/>
        <v>Posible</v>
      </c>
      <c r="Z105" s="338">
        <f t="shared" si="104"/>
        <v>84</v>
      </c>
      <c r="AA105" s="338" t="str">
        <f>IF(AND(Z105&gt;=Tablas!$B$39,Z105&lt;Tablas!$C$39),Tablas!$D$39,IF(AND(Z105&gt;=Tablas!$B$40,Z105&lt;Tablas!$C$40),Tablas!$D$40,IF(AND(Z105&gt;=Tablas!$B$41,Z105&lt;Tablas!$C$41),Tablas!$D$41,IF(AND(Z105&gt;=Tablas!$B$42,Z105&lt;=Tablas!$C$42),Tablas!$D$42,"No Aplica"))))</f>
        <v>Bajo</v>
      </c>
    </row>
    <row r="106" spans="1:27" ht="57" customHeight="1">
      <c r="A106" s="404"/>
      <c r="B106" s="357"/>
      <c r="C106" s="340"/>
      <c r="D106" s="340"/>
      <c r="E106" s="340"/>
      <c r="F106" s="340"/>
      <c r="G106" s="340"/>
      <c r="H106" s="340"/>
      <c r="I106" s="340"/>
      <c r="J106" s="340"/>
      <c r="K106" s="340"/>
      <c r="L106" s="340"/>
      <c r="M106" s="340"/>
      <c r="N106" s="340"/>
      <c r="O106"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06" s="335" t="s">
        <v>964</v>
      </c>
      <c r="Q106" s="336" t="s">
        <v>54</v>
      </c>
      <c r="R106" s="336" t="s">
        <v>857</v>
      </c>
      <c r="S106" s="336" t="s">
        <v>25</v>
      </c>
      <c r="T106" s="337" t="s">
        <v>871</v>
      </c>
      <c r="U106" s="336" t="str">
        <f>IF(Q106="Lógico",Tablas!$I$17,IF(Q106="Físico",Tablas!$I$17,IF(Q106="Locativo",Tablas!$I$17,IF(Q106="Legal",Tablas!$I$19,IF(Q106="Reputacional",Tablas!$I$18,IF(Q106="Financiero",Tablas!$I$16))))))</f>
        <v>Continuidad Operativa</v>
      </c>
      <c r="V106" s="336">
        <v>4</v>
      </c>
      <c r="W106" s="336" t="str">
        <f>IF(V106=1,"Insignificante",IF(V106=2,"Menor",IF(V106=3,"Moderado",IF(V106=4,"Mayor",IF(V106=5,"Catastrófico", "No Aplica")))))</f>
        <v>Mayor</v>
      </c>
      <c r="X106" s="336">
        <v>2</v>
      </c>
      <c r="Y106" s="336" t="str">
        <f>IF(X106=1,"Raro",IF(X106=2,"Improbable",IF(X106=3,"Posible",IF(X106=4,"Probable",IF(X106=5,"Casi Seguro", "No Aplica")))))</f>
        <v>Improbable</v>
      </c>
      <c r="Z106" s="338">
        <f>X106*V106*N105</f>
        <v>56</v>
      </c>
      <c r="AA106" s="338" t="str">
        <f>IF(AND(Z106&gt;=Tablas!$B$39,Z106&lt;Tablas!$C$39),Tablas!$D$39,IF(AND(Z106&gt;=Tablas!$B$40,Z106&lt;Tablas!$C$40),Tablas!$D$40,IF(AND(Z106&gt;=Tablas!$B$41,Z106&lt;Tablas!$C$41),Tablas!$D$41,IF(AND(Z106&gt;=Tablas!$B$42,Z106&lt;=Tablas!$C$42),Tablas!$D$42,"No Aplica"))))</f>
        <v>Bajo</v>
      </c>
    </row>
    <row r="107" spans="1:27" ht="57" customHeight="1">
      <c r="A107" s="404"/>
      <c r="B107" s="357"/>
      <c r="C107" s="340"/>
      <c r="D107" s="340"/>
      <c r="E107" s="340"/>
      <c r="F107" s="340"/>
      <c r="G107" s="340"/>
      <c r="H107" s="340"/>
      <c r="I107" s="340"/>
      <c r="J107" s="340"/>
      <c r="K107" s="340"/>
      <c r="L107" s="340"/>
      <c r="M107" s="340"/>
      <c r="N107" s="340"/>
      <c r="O107" s="342" t="str">
        <f>$O$12</f>
        <v>No se cuenta con respaldo eléctrico ante ausencia prolongada del servicio eléctrico afectando la disponibilidad de los servicios de información.</v>
      </c>
      <c r="P107" s="335" t="str">
        <f>$P$12</f>
        <v>No disponibilidad de la información por ausencia del servicio eléctrico</v>
      </c>
      <c r="Q107" s="336" t="s">
        <v>54</v>
      </c>
      <c r="R107" s="336" t="s">
        <v>857</v>
      </c>
      <c r="S107" s="336" t="s">
        <v>25</v>
      </c>
      <c r="T107" s="337" t="s">
        <v>876</v>
      </c>
      <c r="U107" s="336" t="str">
        <f>IF(Q107="Lógico",Tablas!$I$17,IF(Q107="Físico",Tablas!$I$17,IF(Q107="Locativo",Tablas!$I$17,IF(Q107="Legal",Tablas!$I$19,IF(Q107="Reputacional",Tablas!$I$18,IF(Q107="Financiero",Tablas!$I$16))))))</f>
        <v>Continuidad Operativa</v>
      </c>
      <c r="V107" s="336">
        <v>4</v>
      </c>
      <c r="W107" s="336" t="str">
        <f>IF(V107=1,"Insignificante",IF(V107=2,"Menor",IF(V107=3,"Moderado",IF(V107=4,"Mayor",IF(V107=5,"Catastrófico", "No Aplica")))))</f>
        <v>Mayor</v>
      </c>
      <c r="X107" s="336">
        <v>3</v>
      </c>
      <c r="Y107" s="336" t="str">
        <f>IF(X107=1,"Raro",IF(X107=2,"Improbable",IF(X107=3,"Posible",IF(X107=4,"Probable",IF(X107=5,"Casi Seguro", "No Aplica")))))</f>
        <v>Posible</v>
      </c>
      <c r="Z107" s="338">
        <f>X107*V107*N105</f>
        <v>84</v>
      </c>
      <c r="AA107" s="338" t="str">
        <f>IF(AND(Z107&gt;=Tablas!$B$39,Z107&lt;Tablas!$C$39),Tablas!$D$39,IF(AND(Z107&gt;=Tablas!$B$40,Z107&lt;Tablas!$C$40),Tablas!$D$40,IF(AND(Z107&gt;=Tablas!$B$41,Z107&lt;Tablas!$C$41),Tablas!$D$41,IF(AND(Z107&gt;=Tablas!$B$42,Z107&lt;=Tablas!$C$42),Tablas!$D$42,"No Aplica"))))</f>
        <v>Bajo</v>
      </c>
    </row>
    <row r="108" spans="1:27" ht="57" customHeight="1">
      <c r="A108" s="404"/>
      <c r="B108" s="357"/>
      <c r="C108" s="340"/>
      <c r="D108" s="340"/>
      <c r="E108" s="340"/>
      <c r="F108" s="340"/>
      <c r="G108" s="340"/>
      <c r="H108" s="340"/>
      <c r="I108" s="340"/>
      <c r="J108" s="340"/>
      <c r="K108" s="340"/>
      <c r="L108" s="340"/>
      <c r="M108" s="340"/>
      <c r="N108" s="340"/>
      <c r="O108" s="343"/>
      <c r="P108" s="335" t="s">
        <v>877</v>
      </c>
      <c r="Q108" s="336" t="s">
        <v>54</v>
      </c>
      <c r="R108" s="336" t="s">
        <v>857</v>
      </c>
      <c r="S108" s="336" t="s">
        <v>25</v>
      </c>
      <c r="T108" s="337" t="s">
        <v>876</v>
      </c>
      <c r="U108" s="336" t="str">
        <f>IF(Q108="Lógico",Tablas!$I$17,IF(Q108="Físico",Tablas!$I$17,IF(Q108="Locativo",Tablas!$I$17,IF(Q108="Legal",Tablas!$I$19,IF(Q108="Reputacional",Tablas!$I$18,IF(Q108="Financiero",Tablas!$I$16))))))</f>
        <v>Continuidad Operativa</v>
      </c>
      <c r="V108" s="336">
        <v>5</v>
      </c>
      <c r="W108" s="336" t="str">
        <f>IF(V108=1,"Insignificante",IF(V108=2,"Menor",IF(V108=3,"Moderado",IF(V108=4,"Mayor",IF(V108=5,"Catastrófico", "No Aplica")))))</f>
        <v>Catastrófico</v>
      </c>
      <c r="X108" s="336">
        <v>2</v>
      </c>
      <c r="Y108" s="336" t="str">
        <f>IF(X108=1,"Raro",IF(X108=2,"Improbable",IF(X108=3,"Posible",IF(X108=4,"Probable",IF(X108=5,"Casi Seguro", "No Aplica")))))</f>
        <v>Improbable</v>
      </c>
      <c r="Z108" s="336">
        <f>X108*V108*N105</f>
        <v>70</v>
      </c>
      <c r="AA108" s="338" t="str">
        <f>IF(AND(Z108&gt;=Tablas!$B$39,Z108&lt;Tablas!$C$39),Tablas!$D$39,IF(AND(Z108&gt;=Tablas!$B$40,Z108&lt;Tablas!$C$40),Tablas!$D$40,IF(AND(Z108&gt;=Tablas!$B$41,Z108&lt;Tablas!$C$41),Tablas!$D$41,IF(AND(Z108&gt;=Tablas!$B$42,Z108&lt;=Tablas!$C$42),Tablas!$D$42,"No Aplica"))))</f>
        <v>Bajo</v>
      </c>
    </row>
    <row r="109" spans="1:27" ht="57" customHeight="1">
      <c r="A109" s="405"/>
      <c r="B109" s="358"/>
      <c r="C109" s="345"/>
      <c r="D109" s="345"/>
      <c r="E109" s="345"/>
      <c r="F109" s="345"/>
      <c r="G109" s="345"/>
      <c r="H109" s="345"/>
      <c r="I109" s="345"/>
      <c r="J109" s="345"/>
      <c r="K109" s="345"/>
      <c r="L109" s="345"/>
      <c r="M109" s="345"/>
      <c r="N109" s="345"/>
      <c r="O109" s="335" t="str">
        <f>$O$14</f>
        <v>El centro de datos principal no cuenta con instalaciones físicas de tipo ambiental adecuadas para los equipos tecnológicos. (Ausencia de Piso falso, condiciones ambientales no adecuadas, fallas periódica en el sistema de aire acondicionado)</v>
      </c>
      <c r="P109" s="335" t="s">
        <v>874</v>
      </c>
      <c r="Q109" s="336" t="s">
        <v>54</v>
      </c>
      <c r="R109" s="336" t="s">
        <v>857</v>
      </c>
      <c r="S109" s="336" t="s">
        <v>25</v>
      </c>
      <c r="T109" s="337" t="s">
        <v>867</v>
      </c>
      <c r="U109" s="336" t="str">
        <f>IF(Q109="Lógico",Tablas!$I$17,IF(Q109="Físico",Tablas!$I$17,IF(Q109="Locativo",Tablas!$I$17,IF(Q109="Legal",Tablas!$I$19,IF(Q109="Reputacional",Tablas!$I$18,IF(Q109="Financiero",Tablas!$I$16))))))</f>
        <v>Continuidad Operativa</v>
      </c>
      <c r="V109" s="336">
        <v>4</v>
      </c>
      <c r="W109" s="336" t="str">
        <f>IF(V109=1,"Insignificante",IF(V109=2,"Menor",IF(V109=3,"Moderado",IF(V109=4,"Mayor",IF(V109=5,"Catastrófico", "No Aplica")))))</f>
        <v>Mayor</v>
      </c>
      <c r="X109" s="336">
        <v>3</v>
      </c>
      <c r="Y109" s="336" t="str">
        <f>IF(X109=1,"Raro",IF(X109=2,"Improbable",IF(X109=3,"Posible",IF(X109=4,"Probable",IF(X109=5,"Casi Seguro", "No Aplica")))))</f>
        <v>Posible</v>
      </c>
      <c r="Z109" s="338">
        <f>X109*V109*N105</f>
        <v>84</v>
      </c>
      <c r="AA109" s="338" t="str">
        <f>IF(AND(Z109&gt;=Tablas!$B$39,Z109&lt;Tablas!$C$39),Tablas!$D$39,IF(AND(Z109&gt;=Tablas!$B$40,Z109&lt;Tablas!$C$40),Tablas!$D$40,IF(AND(Z109&gt;=Tablas!$B$41,Z109&lt;Tablas!$C$41),Tablas!$D$41,IF(AND(Z109&gt;=Tablas!$B$42,Z109&lt;=Tablas!$C$42),Tablas!$D$42,"No Aplica"))))</f>
        <v>Bajo</v>
      </c>
    </row>
    <row r="110" spans="1:27" ht="41.65" customHeight="1">
      <c r="A110" s="403">
        <f>A105+1</f>
        <v>42</v>
      </c>
      <c r="B110" s="356" t="s">
        <v>788</v>
      </c>
      <c r="C110" s="333" t="s">
        <v>762</v>
      </c>
      <c r="D110" s="333" t="str">
        <f>B74</f>
        <v>Servicio [S_SNIES]</v>
      </c>
      <c r="E110" s="333" t="s">
        <v>42</v>
      </c>
      <c r="F110" s="333" t="s">
        <v>765</v>
      </c>
      <c r="G110" s="333" t="str">
        <f t="shared" si="105"/>
        <v>Muy Baja</v>
      </c>
      <c r="H110" s="333">
        <v>1</v>
      </c>
      <c r="I110" s="333" t="str">
        <f t="shared" si="106"/>
        <v>Muy Baja</v>
      </c>
      <c r="J110" s="333">
        <v>1</v>
      </c>
      <c r="K110" s="333" t="str">
        <f t="shared" si="107"/>
        <v>Baja</v>
      </c>
      <c r="L110" s="333">
        <v>2</v>
      </c>
      <c r="M110" s="333" t="str">
        <f t="shared" si="88"/>
        <v>Bajo</v>
      </c>
      <c r="N110" s="333">
        <f t="shared" ref="N110" si="109">SUM(H110,J110,L110)</f>
        <v>4</v>
      </c>
      <c r="O110" s="335" t="str">
        <f>O60</f>
        <v>Es posible el acceso por medio externo, se tiene ventana con comunicación directa a la calle. A nivel interno sólo se controla el acceso por una puerta con cerradura, la llave la controla el líder del proceso de TIC.</v>
      </c>
      <c r="P110" s="335" t="s">
        <v>963</v>
      </c>
      <c r="Q110" s="336" t="s">
        <v>54</v>
      </c>
      <c r="R110" s="336" t="s">
        <v>857</v>
      </c>
      <c r="S110" s="336" t="s">
        <v>25</v>
      </c>
      <c r="T110" s="337" t="s">
        <v>858</v>
      </c>
      <c r="U110" s="336" t="str">
        <f>IF(Q110="Lógico",Tablas!$I$17,IF(Q110="Físico",Tablas!$I$17,IF(Q110="Locativo",Tablas!$I$17,IF(Q110="Legal",Tablas!$I$19,IF(Q110="Reputacional",Tablas!$I$18,IF(Q110="Financiero",Tablas!$I$16))))))</f>
        <v>Continuidad Operativa</v>
      </c>
      <c r="V110" s="336">
        <v>4</v>
      </c>
      <c r="W110" s="338" t="str">
        <f t="shared" si="103"/>
        <v>Mayor</v>
      </c>
      <c r="X110" s="336">
        <v>3</v>
      </c>
      <c r="Y110" s="336" t="str">
        <f t="shared" si="97"/>
        <v>Posible</v>
      </c>
      <c r="Z110" s="338">
        <f t="shared" si="104"/>
        <v>48</v>
      </c>
      <c r="AA110" s="338" t="str">
        <f>IF(AND(Z110&gt;=Tablas!$B$39,Z110&lt;Tablas!$C$39),Tablas!$D$39,IF(AND(Z110&gt;=Tablas!$B$40,Z110&lt;Tablas!$C$40),Tablas!$D$40,IF(AND(Z110&gt;=Tablas!$B$41,Z110&lt;Tablas!$C$41),Tablas!$D$41,IF(AND(Z110&gt;=Tablas!$B$42,Z110&lt;=Tablas!$C$42),Tablas!$D$42,"No Aplica"))))</f>
        <v>Bajo</v>
      </c>
    </row>
    <row r="111" spans="1:27" ht="60" customHeight="1">
      <c r="A111" s="404"/>
      <c r="B111" s="357"/>
      <c r="C111" s="340"/>
      <c r="D111" s="340"/>
      <c r="E111" s="340"/>
      <c r="F111" s="340"/>
      <c r="G111" s="340"/>
      <c r="H111" s="340"/>
      <c r="I111" s="340"/>
      <c r="J111" s="340"/>
      <c r="K111" s="340"/>
      <c r="L111" s="340"/>
      <c r="M111" s="340"/>
      <c r="N111" s="340"/>
      <c r="O111"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11" s="335" t="s">
        <v>964</v>
      </c>
      <c r="Q111" s="336" t="s">
        <v>54</v>
      </c>
      <c r="R111" s="336" t="s">
        <v>857</v>
      </c>
      <c r="S111" s="336" t="s">
        <v>25</v>
      </c>
      <c r="T111" s="337" t="s">
        <v>871</v>
      </c>
      <c r="U111" s="336" t="str">
        <f>IF(Q111="Lógico",Tablas!$I$17,IF(Q111="Físico",Tablas!$I$17,IF(Q111="Locativo",Tablas!$I$17,IF(Q111="Legal",Tablas!$I$19,IF(Q111="Reputacional",Tablas!$I$18,IF(Q111="Financiero",Tablas!$I$16))))))</f>
        <v>Continuidad Operativa</v>
      </c>
      <c r="V111" s="336">
        <v>4</v>
      </c>
      <c r="W111" s="336" t="str">
        <f>IF(V111=1,"Insignificante",IF(V111=2,"Menor",IF(V111=3,"Moderado",IF(V111=4,"Mayor",IF(V111=5,"Catastrófico", "No Aplica")))))</f>
        <v>Mayor</v>
      </c>
      <c r="X111" s="336">
        <v>2</v>
      </c>
      <c r="Y111" s="336" t="str">
        <f>IF(X111=1,"Raro",IF(X111=2,"Improbable",IF(X111=3,"Posible",IF(X111=4,"Probable",IF(X111=5,"Casi Seguro", "No Aplica")))))</f>
        <v>Improbable</v>
      </c>
      <c r="Z111" s="338">
        <f>X111*V111*N110</f>
        <v>32</v>
      </c>
      <c r="AA111" s="338" t="str">
        <f>IF(AND(Z111&gt;=Tablas!$B$39,Z111&lt;Tablas!$C$39),Tablas!$D$39,IF(AND(Z111&gt;=Tablas!$B$40,Z111&lt;Tablas!$C$40),Tablas!$D$40,IF(AND(Z111&gt;=Tablas!$B$41,Z111&lt;Tablas!$C$41),Tablas!$D$41,IF(AND(Z111&gt;=Tablas!$B$42,Z111&lt;=Tablas!$C$42),Tablas!$D$42,"No Aplica"))))</f>
        <v>Bajo</v>
      </c>
    </row>
    <row r="112" spans="1:27" ht="41.65" customHeight="1">
      <c r="A112" s="404"/>
      <c r="B112" s="357"/>
      <c r="C112" s="340"/>
      <c r="D112" s="340"/>
      <c r="E112" s="340"/>
      <c r="F112" s="340"/>
      <c r="G112" s="340"/>
      <c r="H112" s="340"/>
      <c r="I112" s="340"/>
      <c r="J112" s="340"/>
      <c r="K112" s="340"/>
      <c r="L112" s="340"/>
      <c r="M112" s="340"/>
      <c r="N112" s="340"/>
      <c r="O112" s="342" t="str">
        <f>$O$12</f>
        <v>No se cuenta con respaldo eléctrico ante ausencia prolongada del servicio eléctrico afectando la disponibilidad de los servicios de información.</v>
      </c>
      <c r="P112" s="335" t="str">
        <f>$P$12</f>
        <v>No disponibilidad de la información por ausencia del servicio eléctrico</v>
      </c>
      <c r="Q112" s="336" t="s">
        <v>54</v>
      </c>
      <c r="R112" s="336" t="s">
        <v>857</v>
      </c>
      <c r="S112" s="336" t="s">
        <v>25</v>
      </c>
      <c r="T112" s="337" t="s">
        <v>876</v>
      </c>
      <c r="U112" s="336" t="str">
        <f>IF(Q112="Lógico",Tablas!$I$17,IF(Q112="Físico",Tablas!$I$17,IF(Q112="Locativo",Tablas!$I$17,IF(Q112="Legal",Tablas!$I$19,IF(Q112="Reputacional",Tablas!$I$18,IF(Q112="Financiero",Tablas!$I$16))))))</f>
        <v>Continuidad Operativa</v>
      </c>
      <c r="V112" s="336">
        <v>4</v>
      </c>
      <c r="W112" s="336" t="str">
        <f>IF(V112=1,"Insignificante",IF(V112=2,"Menor",IF(V112=3,"Moderado",IF(V112=4,"Mayor",IF(V112=5,"Catastrófico", "No Aplica")))))</f>
        <v>Mayor</v>
      </c>
      <c r="X112" s="336">
        <v>3</v>
      </c>
      <c r="Y112" s="336" t="str">
        <f>IF(X112=1,"Raro",IF(X112=2,"Improbable",IF(X112=3,"Posible",IF(X112=4,"Probable",IF(X112=5,"Casi Seguro", "No Aplica")))))</f>
        <v>Posible</v>
      </c>
      <c r="Z112" s="338">
        <f>X112*V112*N110</f>
        <v>48</v>
      </c>
      <c r="AA112" s="338" t="str">
        <f>IF(AND(Z112&gt;=Tablas!$B$39,Z112&lt;Tablas!$C$39),Tablas!$D$39,IF(AND(Z112&gt;=Tablas!$B$40,Z112&lt;Tablas!$C$40),Tablas!$D$40,IF(AND(Z112&gt;=Tablas!$B$41,Z112&lt;Tablas!$C$41),Tablas!$D$41,IF(AND(Z112&gt;=Tablas!$B$42,Z112&lt;=Tablas!$C$42),Tablas!$D$42,"No Aplica"))))</f>
        <v>Bajo</v>
      </c>
    </row>
    <row r="113" spans="1:27" ht="41.65" customHeight="1">
      <c r="A113" s="404"/>
      <c r="B113" s="357"/>
      <c r="C113" s="340"/>
      <c r="D113" s="340"/>
      <c r="E113" s="340"/>
      <c r="F113" s="340"/>
      <c r="G113" s="340"/>
      <c r="H113" s="340"/>
      <c r="I113" s="340"/>
      <c r="J113" s="340"/>
      <c r="K113" s="340"/>
      <c r="L113" s="340"/>
      <c r="M113" s="340"/>
      <c r="N113" s="340"/>
      <c r="O113" s="343"/>
      <c r="P113" s="335" t="s">
        <v>877</v>
      </c>
      <c r="Q113" s="336" t="s">
        <v>54</v>
      </c>
      <c r="R113" s="336" t="s">
        <v>857</v>
      </c>
      <c r="S113" s="336" t="s">
        <v>25</v>
      </c>
      <c r="T113" s="337" t="s">
        <v>876</v>
      </c>
      <c r="U113" s="336" t="str">
        <f>IF(Q113="Lógico",Tablas!$I$17,IF(Q113="Físico",Tablas!$I$17,IF(Q113="Locativo",Tablas!$I$17,IF(Q113="Legal",Tablas!$I$19,IF(Q113="Reputacional",Tablas!$I$18,IF(Q113="Financiero",Tablas!$I$16))))))</f>
        <v>Continuidad Operativa</v>
      </c>
      <c r="V113" s="336">
        <v>5</v>
      </c>
      <c r="W113" s="336" t="str">
        <f>IF(V113=1,"Insignificante",IF(V113=2,"Menor",IF(V113=3,"Moderado",IF(V113=4,"Mayor",IF(V113=5,"Catastrófico", "No Aplica")))))</f>
        <v>Catastrófico</v>
      </c>
      <c r="X113" s="336">
        <v>2</v>
      </c>
      <c r="Y113" s="336" t="str">
        <f>IF(X113=1,"Raro",IF(X113=2,"Improbable",IF(X113=3,"Posible",IF(X113=4,"Probable",IF(X113=5,"Casi Seguro", "No Aplica")))))</f>
        <v>Improbable</v>
      </c>
      <c r="Z113" s="336">
        <f>X113*V113*N110</f>
        <v>40</v>
      </c>
      <c r="AA113" s="338" t="str">
        <f>IF(AND(Z113&gt;=Tablas!$B$39,Z113&lt;Tablas!$C$39),Tablas!$D$39,IF(AND(Z113&gt;=Tablas!$B$40,Z113&lt;Tablas!$C$40),Tablas!$D$40,IF(AND(Z113&gt;=Tablas!$B$41,Z113&lt;Tablas!$C$41),Tablas!$D$41,IF(AND(Z113&gt;=Tablas!$B$42,Z113&lt;=Tablas!$C$42),Tablas!$D$42,"No Aplica"))))</f>
        <v>Bajo</v>
      </c>
    </row>
    <row r="114" spans="1:27" ht="53.45" customHeight="1">
      <c r="A114" s="405"/>
      <c r="B114" s="358"/>
      <c r="C114" s="345"/>
      <c r="D114" s="345"/>
      <c r="E114" s="345"/>
      <c r="F114" s="345"/>
      <c r="G114" s="345"/>
      <c r="H114" s="345"/>
      <c r="I114" s="345"/>
      <c r="J114" s="345"/>
      <c r="K114" s="345"/>
      <c r="L114" s="345"/>
      <c r="M114" s="345"/>
      <c r="N114" s="345"/>
      <c r="O114" s="335" t="str">
        <f>$O$14</f>
        <v>El centro de datos principal no cuenta con instalaciones físicas de tipo ambiental adecuadas para los equipos tecnológicos. (Ausencia de Piso falso, condiciones ambientales no adecuadas, fallas periódica en el sistema de aire acondicionado)</v>
      </c>
      <c r="P114" s="335" t="s">
        <v>874</v>
      </c>
      <c r="Q114" s="336" t="s">
        <v>54</v>
      </c>
      <c r="R114" s="336" t="s">
        <v>857</v>
      </c>
      <c r="S114" s="336" t="s">
        <v>25</v>
      </c>
      <c r="T114" s="337" t="s">
        <v>867</v>
      </c>
      <c r="U114" s="336" t="str">
        <f>IF(Q114="Lógico",Tablas!$I$17,IF(Q114="Físico",Tablas!$I$17,IF(Q114="Locativo",Tablas!$I$17,IF(Q114="Legal",Tablas!$I$19,IF(Q114="Reputacional",Tablas!$I$18,IF(Q114="Financiero",Tablas!$I$16))))))</f>
        <v>Continuidad Operativa</v>
      </c>
      <c r="V114" s="336">
        <v>4</v>
      </c>
      <c r="W114" s="336" t="str">
        <f>IF(V114=1,"Insignificante",IF(V114=2,"Menor",IF(V114=3,"Moderado",IF(V114=4,"Mayor",IF(V114=5,"Catastrófico", "No Aplica")))))</f>
        <v>Mayor</v>
      </c>
      <c r="X114" s="336">
        <v>3</v>
      </c>
      <c r="Y114" s="336" t="str">
        <f>IF(X114=1,"Raro",IF(X114=2,"Improbable",IF(X114=3,"Posible",IF(X114=4,"Probable",IF(X114=5,"Casi Seguro", "No Aplica")))))</f>
        <v>Posible</v>
      </c>
      <c r="Z114" s="338">
        <f>X114*V114*N110</f>
        <v>48</v>
      </c>
      <c r="AA114" s="338" t="str">
        <f>IF(AND(Z114&gt;=Tablas!$B$39,Z114&lt;Tablas!$C$39),Tablas!$D$39,IF(AND(Z114&gt;=Tablas!$B$40,Z114&lt;Tablas!$C$40),Tablas!$D$40,IF(AND(Z114&gt;=Tablas!$B$41,Z114&lt;Tablas!$C$41),Tablas!$D$41,IF(AND(Z114&gt;=Tablas!$B$42,Z114&lt;=Tablas!$C$42),Tablas!$D$42,"No Aplica"))))</f>
        <v>Bajo</v>
      </c>
    </row>
    <row r="115" spans="1:27" ht="58.9" customHeight="1">
      <c r="A115" s="403">
        <f>A110+1</f>
        <v>43</v>
      </c>
      <c r="B115" s="356" t="s">
        <v>971</v>
      </c>
      <c r="C115" s="333" t="s">
        <v>762</v>
      </c>
      <c r="D115" s="333" t="str">
        <f>B76</f>
        <v>Servicio de [S_CAMARAS_IP]</v>
      </c>
      <c r="E115" s="333" t="s">
        <v>42</v>
      </c>
      <c r="F115" s="333" t="s">
        <v>763</v>
      </c>
      <c r="G115" s="333" t="str">
        <f t="shared" ref="G115" si="110">IF(H115=1,"Muy Baja",IF(H115=2,"Baja",IF(H115=3,"Media",IF(H115=4,"Alta",IF(H115=5,"Muy Alta", "No Aplica")))))</f>
        <v>Media</v>
      </c>
      <c r="H115" s="333">
        <v>3</v>
      </c>
      <c r="I115" s="333" t="str">
        <f t="shared" ref="I115" si="111">IF(J115=1,"Muy Baja",IF(J115=2,"Baja",IF(J115=3,"Media",IF(J115=4,"Alta",IF(J115=5,"Muy Alta", "No Aplica")))))</f>
        <v>Muy Baja</v>
      </c>
      <c r="J115" s="333">
        <v>1</v>
      </c>
      <c r="K115" s="333" t="str">
        <f t="shared" ref="K115" si="112">IF(L115=1,"Muy Baja",IF(L115=2,"Baja",IF(L115=3,"Media",IF(L115=4,"Alta",IF(L115=5,"Muy Alta", "No Aplica")))))</f>
        <v>Muy Baja</v>
      </c>
      <c r="L115" s="333">
        <v>1</v>
      </c>
      <c r="M115" s="333" t="str">
        <f t="shared" si="88"/>
        <v>Bajo</v>
      </c>
      <c r="N115" s="333">
        <f t="shared" ref="N115" si="113">SUM(H115,J115,L115)</f>
        <v>5</v>
      </c>
      <c r="O115" s="335" t="str">
        <f>O60</f>
        <v>Es posible el acceso por medio externo, se tiene ventana con comunicación directa a la calle. A nivel interno sólo se controla el acceso por una puerta con cerradura, la llave la controla el líder del proceso de TIC.</v>
      </c>
      <c r="P115" s="335" t="s">
        <v>963</v>
      </c>
      <c r="Q115" s="336" t="s">
        <v>54</v>
      </c>
      <c r="R115" s="336" t="s">
        <v>857</v>
      </c>
      <c r="S115" s="336" t="s">
        <v>25</v>
      </c>
      <c r="T115" s="337" t="s">
        <v>858</v>
      </c>
      <c r="U115" s="336" t="str">
        <f>IF(Q115="Lógico",Tablas!$I$17,IF(Q115="Físico",Tablas!$I$17,IF(Q115="Locativo",Tablas!$I$17,IF(Q115="Legal",Tablas!$I$19,IF(Q115="Reputacional",Tablas!$I$18,IF(Q115="Financiero",Tablas!$I$16))))))</f>
        <v>Continuidad Operativa</v>
      </c>
      <c r="V115" s="336">
        <v>4</v>
      </c>
      <c r="W115" s="336" t="str">
        <f t="shared" si="103"/>
        <v>Mayor</v>
      </c>
      <c r="X115" s="336">
        <v>3</v>
      </c>
      <c r="Y115" s="336" t="str">
        <f t="shared" si="97"/>
        <v>Posible</v>
      </c>
      <c r="Z115" s="338">
        <f t="shared" si="104"/>
        <v>60</v>
      </c>
      <c r="AA115" s="338" t="str">
        <f>IF(AND(Z115&gt;=Tablas!$B$39,Z115&lt;Tablas!$C$39),Tablas!$D$39,IF(AND(Z115&gt;=Tablas!$B$40,Z115&lt;Tablas!$C$40),Tablas!$D$40,IF(AND(Z115&gt;=Tablas!$B$41,Z115&lt;Tablas!$C$41),Tablas!$D$41,IF(AND(Z115&gt;=Tablas!$B$42,Z115&lt;=Tablas!$C$42),Tablas!$D$42,"No Aplica"))))</f>
        <v>Bajo</v>
      </c>
    </row>
    <row r="116" spans="1:27" ht="58.9" customHeight="1">
      <c r="A116" s="404"/>
      <c r="B116" s="357"/>
      <c r="C116" s="340"/>
      <c r="D116" s="340"/>
      <c r="E116" s="340"/>
      <c r="F116" s="340"/>
      <c r="G116" s="340"/>
      <c r="H116" s="340"/>
      <c r="I116" s="340"/>
      <c r="J116" s="340"/>
      <c r="K116" s="340"/>
      <c r="L116" s="340"/>
      <c r="M116" s="340"/>
      <c r="N116" s="340"/>
      <c r="O116"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16" s="335" t="s">
        <v>964</v>
      </c>
      <c r="Q116" s="336" t="s">
        <v>54</v>
      </c>
      <c r="R116" s="336" t="s">
        <v>857</v>
      </c>
      <c r="S116" s="336" t="s">
        <v>25</v>
      </c>
      <c r="T116" s="337" t="s">
        <v>871</v>
      </c>
      <c r="U116" s="336" t="str">
        <f>IF(Q116="Lógico",Tablas!$I$17,IF(Q116="Físico",Tablas!$I$17,IF(Q116="Locativo",Tablas!$I$17,IF(Q116="Legal",Tablas!$I$19,IF(Q116="Reputacional",Tablas!$I$18,IF(Q116="Financiero",Tablas!$I$16))))))</f>
        <v>Continuidad Operativa</v>
      </c>
      <c r="V116" s="336">
        <v>4</v>
      </c>
      <c r="W116" s="336" t="str">
        <f>IF(V116=1,"Insignificante",IF(V116=2,"Menor",IF(V116=3,"Moderado",IF(V116=4,"Mayor",IF(V116=5,"Catastrófico", "No Aplica")))))</f>
        <v>Mayor</v>
      </c>
      <c r="X116" s="336">
        <v>2</v>
      </c>
      <c r="Y116" s="336" t="str">
        <f>IF(X116=1,"Raro",IF(X116=2,"Improbable",IF(X116=3,"Posible",IF(X116=4,"Probable",IF(X116=5,"Casi Seguro", "No Aplica")))))</f>
        <v>Improbable</v>
      </c>
      <c r="Z116" s="338">
        <f>X116*V116*N115</f>
        <v>40</v>
      </c>
      <c r="AA116" s="338" t="str">
        <f>IF(AND(Z116&gt;=Tablas!$B$39,Z116&lt;Tablas!$C$39),Tablas!$D$39,IF(AND(Z116&gt;=Tablas!$B$40,Z116&lt;Tablas!$C$40),Tablas!$D$40,IF(AND(Z116&gt;=Tablas!$B$41,Z116&lt;Tablas!$C$41),Tablas!$D$41,IF(AND(Z116&gt;=Tablas!$B$42,Z116&lt;=Tablas!$C$42),Tablas!$D$42,"No Aplica"))))</f>
        <v>Bajo</v>
      </c>
    </row>
    <row r="117" spans="1:27" ht="58.9" customHeight="1">
      <c r="A117" s="404"/>
      <c r="B117" s="357"/>
      <c r="C117" s="340"/>
      <c r="D117" s="340"/>
      <c r="E117" s="340"/>
      <c r="F117" s="340"/>
      <c r="G117" s="340"/>
      <c r="H117" s="340"/>
      <c r="I117" s="340"/>
      <c r="J117" s="340"/>
      <c r="K117" s="340"/>
      <c r="L117" s="340"/>
      <c r="M117" s="340"/>
      <c r="N117" s="340"/>
      <c r="O117" s="342" t="str">
        <f>$O$12</f>
        <v>No se cuenta con respaldo eléctrico ante ausencia prolongada del servicio eléctrico afectando la disponibilidad de los servicios de información.</v>
      </c>
      <c r="P117" s="335" t="str">
        <f>$P$12</f>
        <v>No disponibilidad de la información por ausencia del servicio eléctrico</v>
      </c>
      <c r="Q117" s="336" t="s">
        <v>54</v>
      </c>
      <c r="R117" s="336" t="s">
        <v>857</v>
      </c>
      <c r="S117" s="336" t="s">
        <v>25</v>
      </c>
      <c r="T117" s="337" t="s">
        <v>876</v>
      </c>
      <c r="U117" s="336" t="str">
        <f>IF(Q117="Lógico",Tablas!$I$17,IF(Q117="Físico",Tablas!$I$17,IF(Q117="Locativo",Tablas!$I$17,IF(Q117="Legal",Tablas!$I$19,IF(Q117="Reputacional",Tablas!$I$18,IF(Q117="Financiero",Tablas!$I$16))))))</f>
        <v>Continuidad Operativa</v>
      </c>
      <c r="V117" s="336">
        <v>4</v>
      </c>
      <c r="W117" s="336" t="str">
        <f>IF(V117=1,"Insignificante",IF(V117=2,"Menor",IF(V117=3,"Moderado",IF(V117=4,"Mayor",IF(V117=5,"Catastrófico", "No Aplica")))))</f>
        <v>Mayor</v>
      </c>
      <c r="X117" s="336">
        <v>3</v>
      </c>
      <c r="Y117" s="336" t="str">
        <f>IF(X117=1,"Raro",IF(X117=2,"Improbable",IF(X117=3,"Posible",IF(X117=4,"Probable",IF(X117=5,"Casi Seguro", "No Aplica")))))</f>
        <v>Posible</v>
      </c>
      <c r="Z117" s="338">
        <f>X117*V117*N115</f>
        <v>60</v>
      </c>
      <c r="AA117" s="338" t="str">
        <f>IF(AND(Z117&gt;=Tablas!$B$39,Z117&lt;Tablas!$C$39),Tablas!$D$39,IF(AND(Z117&gt;=Tablas!$B$40,Z117&lt;Tablas!$C$40),Tablas!$D$40,IF(AND(Z117&gt;=Tablas!$B$41,Z117&lt;Tablas!$C$41),Tablas!$D$41,IF(AND(Z117&gt;=Tablas!$B$42,Z117&lt;=Tablas!$C$42),Tablas!$D$42,"No Aplica"))))</f>
        <v>Bajo</v>
      </c>
    </row>
    <row r="118" spans="1:27" ht="58.9" customHeight="1">
      <c r="A118" s="404"/>
      <c r="B118" s="357"/>
      <c r="C118" s="340"/>
      <c r="D118" s="340"/>
      <c r="E118" s="340"/>
      <c r="F118" s="340"/>
      <c r="G118" s="340"/>
      <c r="H118" s="340"/>
      <c r="I118" s="340"/>
      <c r="J118" s="340"/>
      <c r="K118" s="340"/>
      <c r="L118" s="340"/>
      <c r="M118" s="340"/>
      <c r="N118" s="340"/>
      <c r="O118" s="343"/>
      <c r="P118" s="335" t="s">
        <v>877</v>
      </c>
      <c r="Q118" s="336" t="s">
        <v>54</v>
      </c>
      <c r="R118" s="336" t="s">
        <v>857</v>
      </c>
      <c r="S118" s="336" t="s">
        <v>25</v>
      </c>
      <c r="T118" s="337" t="s">
        <v>876</v>
      </c>
      <c r="U118" s="336" t="str">
        <f>IF(Q118="Lógico",Tablas!$I$17,IF(Q118="Físico",Tablas!$I$17,IF(Q118="Locativo",Tablas!$I$17,IF(Q118="Legal",Tablas!$I$19,IF(Q118="Reputacional",Tablas!$I$18,IF(Q118="Financiero",Tablas!$I$16))))))</f>
        <v>Continuidad Operativa</v>
      </c>
      <c r="V118" s="336">
        <v>5</v>
      </c>
      <c r="W118" s="336" t="str">
        <f>IF(V118=1,"Insignificante",IF(V118=2,"Menor",IF(V118=3,"Moderado",IF(V118=4,"Mayor",IF(V118=5,"Catastrófico", "No Aplica")))))</f>
        <v>Catastrófico</v>
      </c>
      <c r="X118" s="336">
        <v>2</v>
      </c>
      <c r="Y118" s="336" t="str">
        <f>IF(X118=1,"Raro",IF(X118=2,"Improbable",IF(X118=3,"Posible",IF(X118=4,"Probable",IF(X118=5,"Casi Seguro", "No Aplica")))))</f>
        <v>Improbable</v>
      </c>
      <c r="Z118" s="336">
        <f>X118*V118*N115</f>
        <v>50</v>
      </c>
      <c r="AA118" s="338" t="str">
        <f>IF(AND(Z118&gt;=Tablas!$B$39,Z118&lt;Tablas!$C$39),Tablas!$D$39,IF(AND(Z118&gt;=Tablas!$B$40,Z118&lt;Tablas!$C$40),Tablas!$D$40,IF(AND(Z118&gt;=Tablas!$B$41,Z118&lt;Tablas!$C$41),Tablas!$D$41,IF(AND(Z118&gt;=Tablas!$B$42,Z118&lt;=Tablas!$C$42),Tablas!$D$42,"No Aplica"))))</f>
        <v>Bajo</v>
      </c>
    </row>
    <row r="119" spans="1:27" ht="58.9" customHeight="1">
      <c r="A119" s="405"/>
      <c r="B119" s="358"/>
      <c r="C119" s="345"/>
      <c r="D119" s="345"/>
      <c r="E119" s="345"/>
      <c r="F119" s="345"/>
      <c r="G119" s="345"/>
      <c r="H119" s="345"/>
      <c r="I119" s="345"/>
      <c r="J119" s="345"/>
      <c r="K119" s="345"/>
      <c r="L119" s="345"/>
      <c r="M119" s="345"/>
      <c r="N119" s="345"/>
      <c r="O119" s="335" t="str">
        <f>$O$14</f>
        <v>El centro de datos principal no cuenta con instalaciones físicas de tipo ambiental adecuadas para los equipos tecnológicos. (Ausencia de Piso falso, condiciones ambientales no adecuadas, fallas periódica en el sistema de aire acondicionado)</v>
      </c>
      <c r="P119" s="335" t="s">
        <v>874</v>
      </c>
      <c r="Q119" s="336" t="s">
        <v>54</v>
      </c>
      <c r="R119" s="336" t="s">
        <v>857</v>
      </c>
      <c r="S119" s="336" t="s">
        <v>25</v>
      </c>
      <c r="T119" s="337" t="s">
        <v>867</v>
      </c>
      <c r="U119" s="336" t="str">
        <f>IF(Q119="Lógico",Tablas!$I$17,IF(Q119="Físico",Tablas!$I$17,IF(Q119="Locativo",Tablas!$I$17,IF(Q119="Legal",Tablas!$I$19,IF(Q119="Reputacional",Tablas!$I$18,IF(Q119="Financiero",Tablas!$I$16))))))</f>
        <v>Continuidad Operativa</v>
      </c>
      <c r="V119" s="336">
        <v>4</v>
      </c>
      <c r="W119" s="336" t="str">
        <f>IF(V119=1,"Insignificante",IF(V119=2,"Menor",IF(V119=3,"Moderado",IF(V119=4,"Mayor",IF(V119=5,"Catastrófico", "No Aplica")))))</f>
        <v>Mayor</v>
      </c>
      <c r="X119" s="336">
        <v>3</v>
      </c>
      <c r="Y119" s="336" t="str">
        <f>IF(X119=1,"Raro",IF(X119=2,"Improbable",IF(X119=3,"Posible",IF(X119=4,"Probable",IF(X119=5,"Casi Seguro", "No Aplica")))))</f>
        <v>Posible</v>
      </c>
      <c r="Z119" s="338">
        <f>X119*V119*N115</f>
        <v>60</v>
      </c>
      <c r="AA119" s="338" t="str">
        <f>IF(AND(Z119&gt;=Tablas!$B$39,Z119&lt;Tablas!$C$39),Tablas!$D$39,IF(AND(Z119&gt;=Tablas!$B$40,Z119&lt;Tablas!$C$40),Tablas!$D$40,IF(AND(Z119&gt;=Tablas!$B$41,Z119&lt;Tablas!$C$41),Tablas!$D$41,IF(AND(Z119&gt;=Tablas!$B$42,Z119&lt;=Tablas!$C$42),Tablas!$D$42,"No Aplica"))))</f>
        <v>Bajo</v>
      </c>
    </row>
    <row r="120" spans="1:27" ht="79.900000000000006" customHeight="1">
      <c r="A120" s="403">
        <f>A115+1</f>
        <v>44</v>
      </c>
      <c r="B120" s="356" t="s">
        <v>789</v>
      </c>
      <c r="C120" s="333" t="s">
        <v>762</v>
      </c>
      <c r="D120" s="333" t="s">
        <v>952</v>
      </c>
      <c r="E120" s="333" t="s">
        <v>42</v>
      </c>
      <c r="F120" s="333" t="s">
        <v>763</v>
      </c>
      <c r="G120" s="333" t="str">
        <f t="shared" ref="G120:G135" si="114">IF(H120=1,"Muy Baja",IF(H120=2,"Baja",IF(H120=3,"Media",IF(H120=4,"Alta",IF(H120=5,"Muy Alta", "No Aplica")))))</f>
        <v>Alta</v>
      </c>
      <c r="H120" s="333">
        <v>4</v>
      </c>
      <c r="I120" s="333" t="str">
        <f t="shared" ref="I120:I135" si="115">IF(J120=1,"Muy Baja",IF(J120=2,"Baja",IF(J120=3,"Media",IF(J120=4,"Alta",IF(J120=5,"Muy Alta", "No Aplica")))))</f>
        <v>Alta</v>
      </c>
      <c r="J120" s="333">
        <v>4</v>
      </c>
      <c r="K120" s="333" t="str">
        <f t="shared" ref="K120:K135" si="116">IF(L120=1,"Muy Baja",IF(L120=2,"Baja",IF(L120=3,"Media",IF(L120=4,"Alta",IF(L120=5,"Muy Alta", "No Aplica")))))</f>
        <v>Media</v>
      </c>
      <c r="L120" s="333">
        <v>3</v>
      </c>
      <c r="M120" s="333" t="str">
        <f t="shared" si="88"/>
        <v>Alto</v>
      </c>
      <c r="N120" s="333">
        <f t="shared" ref="N120" si="117">SUM(H120,J120,L120)</f>
        <v>11</v>
      </c>
      <c r="O120" s="335" t="str">
        <f>O60</f>
        <v>Es posible el acceso por medio externo, se tiene ventana con comunicación directa a la calle. A nivel interno sólo se controla el acceso por una puerta con cerradura, la llave la controla el líder del proceso de TIC.</v>
      </c>
      <c r="P120" s="335" t="s">
        <v>963</v>
      </c>
      <c r="Q120" s="336" t="s">
        <v>54</v>
      </c>
      <c r="R120" s="336" t="s">
        <v>857</v>
      </c>
      <c r="S120" s="336" t="s">
        <v>25</v>
      </c>
      <c r="T120" s="337" t="s">
        <v>858</v>
      </c>
      <c r="U120" s="336" t="str">
        <f>IF(Q120="Lógico",Tablas!$I$17,IF(Q120="Físico",Tablas!$I$17,IF(Q120="Locativo",Tablas!$I$17,IF(Q120="Legal",Tablas!$I$19,IF(Q120="Reputacional",Tablas!$I$18,IF(Q120="Financiero",Tablas!$I$16))))))</f>
        <v>Continuidad Operativa</v>
      </c>
      <c r="V120" s="336">
        <v>4</v>
      </c>
      <c r="W120" s="336" t="str">
        <f t="shared" si="103"/>
        <v>Mayor</v>
      </c>
      <c r="X120" s="336">
        <v>3</v>
      </c>
      <c r="Y120" s="336" t="str">
        <f t="shared" si="97"/>
        <v>Posible</v>
      </c>
      <c r="Z120" s="338">
        <f t="shared" si="104"/>
        <v>132</v>
      </c>
      <c r="AA120" s="338" t="str">
        <f>IF(AND(Z120&gt;=Tablas!$B$39,Z120&lt;Tablas!$C$39),Tablas!$D$39,IF(AND(Z120&gt;=Tablas!$B$40,Z120&lt;Tablas!$C$40),Tablas!$D$40,IF(AND(Z120&gt;=Tablas!$B$41,Z120&lt;Tablas!$C$41),Tablas!$D$41,IF(AND(Z120&gt;=Tablas!$B$42,Z120&lt;=Tablas!$C$42),Tablas!$D$42,"No Aplica"))))</f>
        <v>Moderado</v>
      </c>
    </row>
    <row r="121" spans="1:27" ht="79.900000000000006" customHeight="1">
      <c r="A121" s="404"/>
      <c r="B121" s="357"/>
      <c r="C121" s="340"/>
      <c r="D121" s="340"/>
      <c r="E121" s="340"/>
      <c r="F121" s="340"/>
      <c r="G121" s="340"/>
      <c r="H121" s="340"/>
      <c r="I121" s="340"/>
      <c r="J121" s="340"/>
      <c r="K121" s="340"/>
      <c r="L121" s="340"/>
      <c r="M121" s="340"/>
      <c r="N121" s="340"/>
      <c r="O121"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21" s="335" t="s">
        <v>964</v>
      </c>
      <c r="Q121" s="336" t="s">
        <v>54</v>
      </c>
      <c r="R121" s="336" t="s">
        <v>857</v>
      </c>
      <c r="S121" s="336" t="s">
        <v>25</v>
      </c>
      <c r="T121" s="337" t="s">
        <v>871</v>
      </c>
      <c r="U121" s="336" t="str">
        <f>IF(Q121="Lógico",Tablas!$I$17,IF(Q121="Físico",Tablas!$I$17,IF(Q121="Locativo",Tablas!$I$17,IF(Q121="Legal",Tablas!$I$19,IF(Q121="Reputacional",Tablas!$I$18,IF(Q121="Financiero",Tablas!$I$16))))))</f>
        <v>Continuidad Operativa</v>
      </c>
      <c r="V121" s="336">
        <v>4</v>
      </c>
      <c r="W121" s="336" t="str">
        <f>IF(V121=1,"Insignificante",IF(V121=2,"Menor",IF(V121=3,"Moderado",IF(V121=4,"Mayor",IF(V121=5,"Catastrófico", "No Aplica")))))</f>
        <v>Mayor</v>
      </c>
      <c r="X121" s="336">
        <v>2</v>
      </c>
      <c r="Y121" s="336" t="str">
        <f>IF(X121=1,"Raro",IF(X121=2,"Improbable",IF(X121=3,"Posible",IF(X121=4,"Probable",IF(X121=5,"Casi Seguro", "No Aplica")))))</f>
        <v>Improbable</v>
      </c>
      <c r="Z121" s="338"/>
      <c r="AA121" s="338"/>
    </row>
    <row r="122" spans="1:27" ht="79.900000000000006" customHeight="1">
      <c r="A122" s="404"/>
      <c r="B122" s="357"/>
      <c r="C122" s="340"/>
      <c r="D122" s="340"/>
      <c r="E122" s="340"/>
      <c r="F122" s="340"/>
      <c r="G122" s="340"/>
      <c r="H122" s="340"/>
      <c r="I122" s="340"/>
      <c r="J122" s="340"/>
      <c r="K122" s="340"/>
      <c r="L122" s="340"/>
      <c r="M122" s="340"/>
      <c r="N122" s="340"/>
      <c r="O122" s="342" t="str">
        <f>$O$12</f>
        <v>No se cuenta con respaldo eléctrico ante ausencia prolongada del servicio eléctrico afectando la disponibilidad de los servicios de información.</v>
      </c>
      <c r="P122" s="335" t="str">
        <f>$P$12</f>
        <v>No disponibilidad de la información por ausencia del servicio eléctrico</v>
      </c>
      <c r="Q122" s="336" t="s">
        <v>54</v>
      </c>
      <c r="R122" s="336" t="s">
        <v>857</v>
      </c>
      <c r="S122" s="336" t="s">
        <v>25</v>
      </c>
      <c r="T122" s="337" t="s">
        <v>876</v>
      </c>
      <c r="U122" s="336" t="str">
        <f>IF(Q122="Lógico",Tablas!$I$17,IF(Q122="Físico",Tablas!$I$17,IF(Q122="Locativo",Tablas!$I$17,IF(Q122="Legal",Tablas!$I$19,IF(Q122="Reputacional",Tablas!$I$18,IF(Q122="Financiero",Tablas!$I$16))))))</f>
        <v>Continuidad Operativa</v>
      </c>
      <c r="V122" s="336">
        <v>4</v>
      </c>
      <c r="W122" s="336" t="str">
        <f>IF(V122=1,"Insignificante",IF(V122=2,"Menor",IF(V122=3,"Moderado",IF(V122=4,"Mayor",IF(V122=5,"Catastrófico", "No Aplica")))))</f>
        <v>Mayor</v>
      </c>
      <c r="X122" s="336">
        <v>3</v>
      </c>
      <c r="Y122" s="336" t="str">
        <f>IF(X122=1,"Raro",IF(X122=2,"Improbable",IF(X122=3,"Posible",IF(X122=4,"Probable",IF(X122=5,"Casi Seguro", "No Aplica")))))</f>
        <v>Posible</v>
      </c>
      <c r="Z122" s="338"/>
      <c r="AA122" s="338"/>
    </row>
    <row r="123" spans="1:27" ht="79.900000000000006" customHeight="1">
      <c r="A123" s="404"/>
      <c r="B123" s="357"/>
      <c r="C123" s="340"/>
      <c r="D123" s="340"/>
      <c r="E123" s="340"/>
      <c r="F123" s="340"/>
      <c r="G123" s="340"/>
      <c r="H123" s="340"/>
      <c r="I123" s="340"/>
      <c r="J123" s="340"/>
      <c r="K123" s="340"/>
      <c r="L123" s="340"/>
      <c r="M123" s="340"/>
      <c r="N123" s="340"/>
      <c r="O123" s="343"/>
      <c r="P123" s="335" t="s">
        <v>877</v>
      </c>
      <c r="Q123" s="336" t="s">
        <v>54</v>
      </c>
      <c r="R123" s="336" t="s">
        <v>857</v>
      </c>
      <c r="S123" s="336" t="s">
        <v>25</v>
      </c>
      <c r="T123" s="337" t="s">
        <v>876</v>
      </c>
      <c r="U123" s="336" t="str">
        <f>IF(Q123="Lógico",Tablas!$I$17,IF(Q123="Físico",Tablas!$I$17,IF(Q123="Locativo",Tablas!$I$17,IF(Q123="Legal",Tablas!$I$19,IF(Q123="Reputacional",Tablas!$I$18,IF(Q123="Financiero",Tablas!$I$16))))))</f>
        <v>Continuidad Operativa</v>
      </c>
      <c r="V123" s="336">
        <v>5</v>
      </c>
      <c r="W123" s="336" t="str">
        <f>IF(V123=1,"Insignificante",IF(V123=2,"Menor",IF(V123=3,"Moderado",IF(V123=4,"Mayor",IF(V123=5,"Catastrófico", "No Aplica")))))</f>
        <v>Catastrófico</v>
      </c>
      <c r="X123" s="336">
        <v>2</v>
      </c>
      <c r="Y123" s="336" t="str">
        <f>IF(X123=1,"Raro",IF(X123=2,"Improbable",IF(X123=3,"Posible",IF(X123=4,"Probable",IF(X123=5,"Casi Seguro", "No Aplica")))))</f>
        <v>Improbable</v>
      </c>
      <c r="Z123" s="336">
        <f>X123*V123*N120</f>
        <v>110</v>
      </c>
      <c r="AA123" s="338" t="str">
        <f>IF(AND(Z123&gt;=Tablas!$B$39,Z123&lt;Tablas!$C$39),Tablas!$D$39,IF(AND(Z123&gt;=Tablas!$B$40,Z123&lt;Tablas!$C$40),Tablas!$D$40,IF(AND(Z123&gt;=Tablas!$B$41,Z123&lt;Tablas!$C$41),Tablas!$D$41,IF(AND(Z123&gt;=Tablas!$B$42,Z123&lt;=Tablas!$C$42),Tablas!$D$42,"No Aplica"))))</f>
        <v>Moderado</v>
      </c>
    </row>
    <row r="124" spans="1:27" ht="79.900000000000006" customHeight="1">
      <c r="A124" s="405"/>
      <c r="B124" s="358"/>
      <c r="C124" s="345"/>
      <c r="D124" s="345"/>
      <c r="E124" s="345"/>
      <c r="F124" s="345"/>
      <c r="G124" s="345"/>
      <c r="H124" s="345"/>
      <c r="I124" s="345"/>
      <c r="J124" s="345"/>
      <c r="K124" s="345"/>
      <c r="L124" s="345"/>
      <c r="M124" s="345"/>
      <c r="N124" s="345"/>
      <c r="O124" s="335" t="str">
        <f>$O$14</f>
        <v>El centro de datos principal no cuenta con instalaciones físicas de tipo ambiental adecuadas para los equipos tecnológicos. (Ausencia de Piso falso, condiciones ambientales no adecuadas, fallas periódica en el sistema de aire acondicionado)</v>
      </c>
      <c r="P124" s="335" t="s">
        <v>874</v>
      </c>
      <c r="Q124" s="336" t="s">
        <v>54</v>
      </c>
      <c r="R124" s="336" t="s">
        <v>857</v>
      </c>
      <c r="S124" s="336" t="s">
        <v>25</v>
      </c>
      <c r="T124" s="337" t="s">
        <v>867</v>
      </c>
      <c r="U124" s="336" t="str">
        <f>IF(Q124="Lógico",Tablas!$I$17,IF(Q124="Físico",Tablas!$I$17,IF(Q124="Locativo",Tablas!$I$17,IF(Q124="Legal",Tablas!$I$19,IF(Q124="Reputacional",Tablas!$I$18,IF(Q124="Financiero",Tablas!$I$16))))))</f>
        <v>Continuidad Operativa</v>
      </c>
      <c r="V124" s="336">
        <v>4</v>
      </c>
      <c r="W124" s="336" t="str">
        <f>IF(V124=1,"Insignificante",IF(V124=2,"Menor",IF(V124=3,"Moderado",IF(V124=4,"Mayor",IF(V124=5,"Catastrófico", "No Aplica")))))</f>
        <v>Mayor</v>
      </c>
      <c r="X124" s="336">
        <v>3</v>
      </c>
      <c r="Y124" s="336" t="str">
        <f>IF(X124=1,"Raro",IF(X124=2,"Improbable",IF(X124=3,"Posible",IF(X124=4,"Probable",IF(X124=5,"Casi Seguro", "No Aplica")))))</f>
        <v>Posible</v>
      </c>
      <c r="Z124" s="338">
        <f>X124*V124*N120</f>
        <v>132</v>
      </c>
      <c r="AA124" s="338" t="str">
        <f>IF(AND(Z124&gt;=Tablas!$B$39,Z124&lt;Tablas!$C$39),Tablas!$D$39,IF(AND(Z124&gt;=Tablas!$B$40,Z124&lt;Tablas!$C$40),Tablas!$D$40,IF(AND(Z124&gt;=Tablas!$B$41,Z124&lt;Tablas!$C$41),Tablas!$D$41,IF(AND(Z124&gt;=Tablas!$B$42,Z124&lt;=Tablas!$C$42),Tablas!$D$42,"No Aplica"))))</f>
        <v>Moderado</v>
      </c>
    </row>
    <row r="125" spans="1:27" ht="58.9" customHeight="1">
      <c r="A125" s="403">
        <f>A120+1</f>
        <v>45</v>
      </c>
      <c r="B125" s="356" t="s">
        <v>972</v>
      </c>
      <c r="C125" s="333" t="s">
        <v>762</v>
      </c>
      <c r="D125" s="333" t="s">
        <v>951</v>
      </c>
      <c r="E125" s="333" t="s">
        <v>42</v>
      </c>
      <c r="F125" s="333" t="s">
        <v>763</v>
      </c>
      <c r="G125" s="333" t="str">
        <f t="shared" si="114"/>
        <v>Media</v>
      </c>
      <c r="H125" s="333">
        <v>3</v>
      </c>
      <c r="I125" s="333" t="str">
        <f t="shared" si="115"/>
        <v>Media</v>
      </c>
      <c r="J125" s="333">
        <v>3</v>
      </c>
      <c r="K125" s="333" t="str">
        <f t="shared" si="116"/>
        <v>Media</v>
      </c>
      <c r="L125" s="333">
        <v>3</v>
      </c>
      <c r="M125" s="333" t="str">
        <f t="shared" si="88"/>
        <v>Medio</v>
      </c>
      <c r="N125" s="333">
        <f t="shared" ref="N125" si="118">SUM(H125,J125,L125)</f>
        <v>9</v>
      </c>
      <c r="O125" s="335" t="str">
        <f>O60</f>
        <v>Es posible el acceso por medio externo, se tiene ventana con comunicación directa a la calle. A nivel interno sólo se controla el acceso por una puerta con cerradura, la llave la controla el líder del proceso de TIC.</v>
      </c>
      <c r="P125" s="335" t="s">
        <v>963</v>
      </c>
      <c r="Q125" s="336" t="s">
        <v>54</v>
      </c>
      <c r="R125" s="336" t="s">
        <v>857</v>
      </c>
      <c r="S125" s="336" t="s">
        <v>25</v>
      </c>
      <c r="T125" s="337" t="s">
        <v>858</v>
      </c>
      <c r="U125" s="336" t="str">
        <f>IF(Q125="Lógico",Tablas!$I$17,IF(Q125="Físico",Tablas!$I$17,IF(Q125="Locativo",Tablas!$I$17,IF(Q125="Legal",Tablas!$I$19,IF(Q125="Reputacional",Tablas!$I$18,IF(Q125="Financiero",Tablas!$I$16))))))</f>
        <v>Continuidad Operativa</v>
      </c>
      <c r="V125" s="336">
        <v>4</v>
      </c>
      <c r="W125" s="336" t="str">
        <f t="shared" si="103"/>
        <v>Mayor</v>
      </c>
      <c r="X125" s="336">
        <v>3</v>
      </c>
      <c r="Y125" s="336" t="str">
        <f t="shared" si="97"/>
        <v>Posible</v>
      </c>
      <c r="Z125" s="338">
        <f t="shared" si="104"/>
        <v>108</v>
      </c>
      <c r="AA125" s="338" t="str">
        <f>IF(AND(Z125&gt;=Tablas!$B$39,Z125&lt;Tablas!$C$39),Tablas!$D$39,IF(AND(Z125&gt;=Tablas!$B$40,Z125&lt;Tablas!$C$40),Tablas!$D$40,IF(AND(Z125&gt;=Tablas!$B$41,Z125&lt;Tablas!$C$41),Tablas!$D$41,IF(AND(Z125&gt;=Tablas!$B$42,Z125&lt;=Tablas!$C$42),Tablas!$D$42,"No Aplica"))))</f>
        <v>Moderado</v>
      </c>
    </row>
    <row r="126" spans="1:27" ht="58.9" customHeight="1">
      <c r="A126" s="404"/>
      <c r="B126" s="357"/>
      <c r="C126" s="340"/>
      <c r="D126" s="340"/>
      <c r="E126" s="340"/>
      <c r="F126" s="340"/>
      <c r="G126" s="340"/>
      <c r="H126" s="340"/>
      <c r="I126" s="340"/>
      <c r="J126" s="340"/>
      <c r="K126" s="340"/>
      <c r="L126" s="340"/>
      <c r="M126" s="340"/>
      <c r="N126" s="340"/>
      <c r="O126"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26" s="335" t="s">
        <v>964</v>
      </c>
      <c r="Q126" s="336" t="s">
        <v>54</v>
      </c>
      <c r="R126" s="336" t="s">
        <v>857</v>
      </c>
      <c r="S126" s="336" t="s">
        <v>25</v>
      </c>
      <c r="T126" s="337" t="s">
        <v>871</v>
      </c>
      <c r="U126" s="336" t="str">
        <f>IF(Q126="Lógico",Tablas!$I$17,IF(Q126="Físico",Tablas!$I$17,IF(Q126="Locativo",Tablas!$I$17,IF(Q126="Legal",Tablas!$I$19,IF(Q126="Reputacional",Tablas!$I$18,IF(Q126="Financiero",Tablas!$I$16))))))</f>
        <v>Continuidad Operativa</v>
      </c>
      <c r="V126" s="336">
        <v>4</v>
      </c>
      <c r="W126" s="336" t="str">
        <f>IF(V126=1,"Insignificante",IF(V126=2,"Menor",IF(V126=3,"Moderado",IF(V126=4,"Mayor",IF(V126=5,"Catastrófico", "No Aplica")))))</f>
        <v>Mayor</v>
      </c>
      <c r="X126" s="336">
        <v>2</v>
      </c>
      <c r="Y126" s="336" t="str">
        <f>IF(X126=1,"Raro",IF(X126=2,"Improbable",IF(X126=3,"Posible",IF(X126=4,"Probable",IF(X126=5,"Casi Seguro", "No Aplica")))))</f>
        <v>Improbable</v>
      </c>
      <c r="Z126" s="338">
        <f>X126*V126*N125</f>
        <v>72</v>
      </c>
      <c r="AA126" s="338" t="str">
        <f>IF(AND(Z126&gt;=Tablas!$B$39,Z126&lt;Tablas!$C$39),Tablas!$D$39,IF(AND(Z126&gt;=Tablas!$B$40,Z126&lt;Tablas!$C$40),Tablas!$D$40,IF(AND(Z126&gt;=Tablas!$B$41,Z126&lt;Tablas!$C$41),Tablas!$D$41,IF(AND(Z126&gt;=Tablas!$B$42,Z126&lt;=Tablas!$C$42),Tablas!$D$42,"No Aplica"))))</f>
        <v>Bajo</v>
      </c>
    </row>
    <row r="127" spans="1:27" ht="58.9" customHeight="1">
      <c r="A127" s="404"/>
      <c r="B127" s="357"/>
      <c r="C127" s="340"/>
      <c r="D127" s="340"/>
      <c r="E127" s="340"/>
      <c r="F127" s="340"/>
      <c r="G127" s="340"/>
      <c r="H127" s="340"/>
      <c r="I127" s="340"/>
      <c r="J127" s="340"/>
      <c r="K127" s="340"/>
      <c r="L127" s="340"/>
      <c r="M127" s="340"/>
      <c r="N127" s="340"/>
      <c r="O127" s="342" t="str">
        <f>$O$12</f>
        <v>No se cuenta con respaldo eléctrico ante ausencia prolongada del servicio eléctrico afectando la disponibilidad de los servicios de información.</v>
      </c>
      <c r="P127" s="335" t="str">
        <f>$P$12</f>
        <v>No disponibilidad de la información por ausencia del servicio eléctrico</v>
      </c>
      <c r="Q127" s="336" t="s">
        <v>54</v>
      </c>
      <c r="R127" s="336" t="s">
        <v>857</v>
      </c>
      <c r="S127" s="336" t="s">
        <v>25</v>
      </c>
      <c r="T127" s="337" t="s">
        <v>876</v>
      </c>
      <c r="U127" s="336" t="str">
        <f>IF(Q127="Lógico",Tablas!$I$17,IF(Q127="Físico",Tablas!$I$17,IF(Q127="Locativo",Tablas!$I$17,IF(Q127="Legal",Tablas!$I$19,IF(Q127="Reputacional",Tablas!$I$18,IF(Q127="Financiero",Tablas!$I$16))))))</f>
        <v>Continuidad Operativa</v>
      </c>
      <c r="V127" s="336">
        <v>4</v>
      </c>
      <c r="W127" s="336" t="str">
        <f>IF(V127=1,"Insignificante",IF(V127=2,"Menor",IF(V127=3,"Moderado",IF(V127=4,"Mayor",IF(V127=5,"Catastrófico", "No Aplica")))))</f>
        <v>Mayor</v>
      </c>
      <c r="X127" s="336">
        <v>3</v>
      </c>
      <c r="Y127" s="336" t="str">
        <f>IF(X127=1,"Raro",IF(X127=2,"Improbable",IF(X127=3,"Posible",IF(X127=4,"Probable",IF(X127=5,"Casi Seguro", "No Aplica")))))</f>
        <v>Posible</v>
      </c>
      <c r="Z127" s="338">
        <f>X127*V127*N125</f>
        <v>108</v>
      </c>
      <c r="AA127" s="338" t="str">
        <f>IF(AND(Z127&gt;=Tablas!$B$39,Z127&lt;Tablas!$C$39),Tablas!$D$39,IF(AND(Z127&gt;=Tablas!$B$40,Z127&lt;Tablas!$C$40),Tablas!$D$40,IF(AND(Z127&gt;=Tablas!$B$41,Z127&lt;Tablas!$C$41),Tablas!$D$41,IF(AND(Z127&gt;=Tablas!$B$42,Z127&lt;=Tablas!$C$42),Tablas!$D$42,"No Aplica"))))</f>
        <v>Moderado</v>
      </c>
    </row>
    <row r="128" spans="1:27" ht="58.9" customHeight="1">
      <c r="A128" s="404"/>
      <c r="B128" s="357"/>
      <c r="C128" s="340"/>
      <c r="D128" s="340"/>
      <c r="E128" s="340"/>
      <c r="F128" s="340"/>
      <c r="G128" s="340"/>
      <c r="H128" s="340"/>
      <c r="I128" s="340"/>
      <c r="J128" s="340"/>
      <c r="K128" s="340"/>
      <c r="L128" s="340"/>
      <c r="M128" s="340"/>
      <c r="N128" s="340"/>
      <c r="O128" s="343"/>
      <c r="P128" s="335" t="s">
        <v>877</v>
      </c>
      <c r="Q128" s="336" t="s">
        <v>54</v>
      </c>
      <c r="R128" s="336" t="s">
        <v>857</v>
      </c>
      <c r="S128" s="336" t="s">
        <v>25</v>
      </c>
      <c r="T128" s="337" t="s">
        <v>876</v>
      </c>
      <c r="U128" s="336" t="str">
        <f>IF(Q128="Lógico",Tablas!$I$17,IF(Q128="Físico",Tablas!$I$17,IF(Q128="Locativo",Tablas!$I$17,IF(Q128="Legal",Tablas!$I$19,IF(Q128="Reputacional",Tablas!$I$18,IF(Q128="Financiero",Tablas!$I$16))))))</f>
        <v>Continuidad Operativa</v>
      </c>
      <c r="V128" s="336">
        <v>5</v>
      </c>
      <c r="W128" s="336" t="str">
        <f>IF(V128=1,"Insignificante",IF(V128=2,"Menor",IF(V128=3,"Moderado",IF(V128=4,"Mayor",IF(V128=5,"Catastrófico", "No Aplica")))))</f>
        <v>Catastrófico</v>
      </c>
      <c r="X128" s="336">
        <v>2</v>
      </c>
      <c r="Y128" s="336" t="str">
        <f>IF(X128=1,"Raro",IF(X128=2,"Improbable",IF(X128=3,"Posible",IF(X128=4,"Probable",IF(X128=5,"Casi Seguro", "No Aplica")))))</f>
        <v>Improbable</v>
      </c>
      <c r="Z128" s="336">
        <f>X128*V128*N125</f>
        <v>90</v>
      </c>
      <c r="AA128" s="338" t="str">
        <f>IF(AND(Z128&gt;=Tablas!$B$39,Z128&lt;Tablas!$C$39),Tablas!$D$39,IF(AND(Z128&gt;=Tablas!$B$40,Z128&lt;Tablas!$C$40),Tablas!$D$40,IF(AND(Z128&gt;=Tablas!$B$41,Z128&lt;Tablas!$C$41),Tablas!$D$41,IF(AND(Z128&gt;=Tablas!$B$42,Z128&lt;=Tablas!$C$42),Tablas!$D$42,"No Aplica"))))</f>
        <v>Bajo</v>
      </c>
    </row>
    <row r="129" spans="1:27" ht="58.9" customHeight="1">
      <c r="A129" s="405"/>
      <c r="B129" s="358"/>
      <c r="C129" s="345"/>
      <c r="D129" s="345"/>
      <c r="E129" s="345"/>
      <c r="F129" s="345"/>
      <c r="G129" s="345"/>
      <c r="H129" s="345"/>
      <c r="I129" s="345"/>
      <c r="J129" s="345"/>
      <c r="K129" s="345"/>
      <c r="L129" s="345"/>
      <c r="M129" s="345"/>
      <c r="N129" s="345"/>
      <c r="O129" s="335" t="str">
        <f>$O$14</f>
        <v>El centro de datos principal no cuenta con instalaciones físicas de tipo ambiental adecuadas para los equipos tecnológicos. (Ausencia de Piso falso, condiciones ambientales no adecuadas, fallas periódica en el sistema de aire acondicionado)</v>
      </c>
      <c r="P129" s="335" t="s">
        <v>874</v>
      </c>
      <c r="Q129" s="336" t="s">
        <v>54</v>
      </c>
      <c r="R129" s="336" t="s">
        <v>857</v>
      </c>
      <c r="S129" s="336" t="s">
        <v>25</v>
      </c>
      <c r="T129" s="337" t="s">
        <v>867</v>
      </c>
      <c r="U129" s="336" t="str">
        <f>IF(Q129="Lógico",Tablas!$I$17,IF(Q129="Físico",Tablas!$I$17,IF(Q129="Locativo",Tablas!$I$17,IF(Q129="Legal",Tablas!$I$19,IF(Q129="Reputacional",Tablas!$I$18,IF(Q129="Financiero",Tablas!$I$16))))))</f>
        <v>Continuidad Operativa</v>
      </c>
      <c r="V129" s="336">
        <v>4</v>
      </c>
      <c r="W129" s="336" t="str">
        <f>IF(V129=1,"Insignificante",IF(V129=2,"Menor",IF(V129=3,"Moderado",IF(V129=4,"Mayor",IF(V129=5,"Catastrófico", "No Aplica")))))</f>
        <v>Mayor</v>
      </c>
      <c r="X129" s="336">
        <v>3</v>
      </c>
      <c r="Y129" s="336" t="str">
        <f>IF(X129=1,"Raro",IF(X129=2,"Improbable",IF(X129=3,"Posible",IF(X129=4,"Probable",IF(X129=5,"Casi Seguro", "No Aplica")))))</f>
        <v>Posible</v>
      </c>
      <c r="Z129" s="338">
        <f>X129*V129*N125</f>
        <v>108</v>
      </c>
      <c r="AA129" s="338" t="str">
        <f>IF(AND(Z129&gt;=Tablas!$B$39,Z129&lt;Tablas!$C$39),Tablas!$D$39,IF(AND(Z129&gt;=Tablas!$B$40,Z129&lt;Tablas!$C$40),Tablas!$D$40,IF(AND(Z129&gt;=Tablas!$B$41,Z129&lt;Tablas!$C$41),Tablas!$D$41,IF(AND(Z129&gt;=Tablas!$B$42,Z129&lt;=Tablas!$C$42),Tablas!$D$42,"No Aplica"))))</f>
        <v>Moderado</v>
      </c>
    </row>
    <row r="130" spans="1:27" ht="73.900000000000006" customHeight="1">
      <c r="A130" s="403">
        <f>A125+1</f>
        <v>46</v>
      </c>
      <c r="B130" s="356" t="s">
        <v>790</v>
      </c>
      <c r="C130" s="333" t="s">
        <v>762</v>
      </c>
      <c r="D130" s="333"/>
      <c r="E130" s="333" t="s">
        <v>42</v>
      </c>
      <c r="F130" s="333" t="s">
        <v>763</v>
      </c>
      <c r="G130" s="333" t="str">
        <f t="shared" si="114"/>
        <v>Media</v>
      </c>
      <c r="H130" s="333">
        <v>3</v>
      </c>
      <c r="I130" s="333" t="str">
        <f t="shared" si="115"/>
        <v>Media</v>
      </c>
      <c r="J130" s="333">
        <v>3</v>
      </c>
      <c r="K130" s="333" t="str">
        <f t="shared" si="116"/>
        <v>Alta</v>
      </c>
      <c r="L130" s="333">
        <v>4</v>
      </c>
      <c r="M130" s="333" t="str">
        <f t="shared" si="88"/>
        <v>Alto</v>
      </c>
      <c r="N130" s="333">
        <f t="shared" ref="N130" si="119">SUM(H130,J130,L130)</f>
        <v>10</v>
      </c>
      <c r="O130" s="335" t="str">
        <f>O60</f>
        <v>Es posible el acceso por medio externo, se tiene ventana con comunicación directa a la calle. A nivel interno sólo se controla el acceso por una puerta con cerradura, la llave la controla el líder del proceso de TIC.</v>
      </c>
      <c r="P130" s="335" t="s">
        <v>963</v>
      </c>
      <c r="Q130" s="336" t="s">
        <v>54</v>
      </c>
      <c r="R130" s="336" t="s">
        <v>857</v>
      </c>
      <c r="S130" s="336" t="s">
        <v>25</v>
      </c>
      <c r="T130" s="337" t="s">
        <v>858</v>
      </c>
      <c r="U130" s="336" t="str">
        <f>IF(Q130="Lógico",Tablas!$I$17,IF(Q130="Físico",Tablas!$I$17,IF(Q130="Locativo",Tablas!$I$17,IF(Q130="Legal",Tablas!$I$19,IF(Q130="Reputacional",Tablas!$I$18,IF(Q130="Financiero",Tablas!$I$16))))))</f>
        <v>Continuidad Operativa</v>
      </c>
      <c r="V130" s="336">
        <v>4</v>
      </c>
      <c r="W130" s="336" t="str">
        <f t="shared" si="103"/>
        <v>Mayor</v>
      </c>
      <c r="X130" s="336">
        <v>3</v>
      </c>
      <c r="Y130" s="336" t="str">
        <f t="shared" si="97"/>
        <v>Posible</v>
      </c>
      <c r="Z130" s="338">
        <f t="shared" si="104"/>
        <v>120</v>
      </c>
      <c r="AA130" s="338" t="str">
        <f>IF(AND(Z130&gt;=Tablas!$B$39,Z130&lt;Tablas!$C$39),Tablas!$D$39,IF(AND(Z130&gt;=Tablas!$B$40,Z130&lt;Tablas!$C$40),Tablas!$D$40,IF(AND(Z130&gt;=Tablas!$B$41,Z130&lt;Tablas!$C$41),Tablas!$D$41,IF(AND(Z130&gt;=Tablas!$B$42,Z130&lt;=Tablas!$C$42),Tablas!$D$42,"No Aplica"))))</f>
        <v>Moderado</v>
      </c>
    </row>
    <row r="131" spans="1:27" ht="73.900000000000006" customHeight="1">
      <c r="A131" s="404"/>
      <c r="B131" s="357"/>
      <c r="C131" s="340"/>
      <c r="D131" s="340"/>
      <c r="E131" s="340"/>
      <c r="F131" s="340"/>
      <c r="G131" s="340"/>
      <c r="H131" s="340"/>
      <c r="I131" s="340"/>
      <c r="J131" s="340"/>
      <c r="K131" s="340"/>
      <c r="L131" s="340"/>
      <c r="M131" s="340"/>
      <c r="N131" s="340"/>
      <c r="O131"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31" s="335" t="s">
        <v>964</v>
      </c>
      <c r="Q131" s="336" t="s">
        <v>54</v>
      </c>
      <c r="R131" s="336" t="s">
        <v>857</v>
      </c>
      <c r="S131" s="336" t="s">
        <v>25</v>
      </c>
      <c r="T131" s="337" t="s">
        <v>871</v>
      </c>
      <c r="U131" s="336" t="str">
        <f>IF(Q131="Lógico",Tablas!$I$17,IF(Q131="Físico",Tablas!$I$17,IF(Q131="Locativo",Tablas!$I$17,IF(Q131="Legal",Tablas!$I$19,IF(Q131="Reputacional",Tablas!$I$18,IF(Q131="Financiero",Tablas!$I$16))))))</f>
        <v>Continuidad Operativa</v>
      </c>
      <c r="V131" s="336">
        <v>4</v>
      </c>
      <c r="W131" s="336" t="str">
        <f>IF(V131=1,"Insignificante",IF(V131=2,"Menor",IF(V131=3,"Moderado",IF(V131=4,"Mayor",IF(V131=5,"Catastrófico", "No Aplica")))))</f>
        <v>Mayor</v>
      </c>
      <c r="X131" s="336">
        <v>2</v>
      </c>
      <c r="Y131" s="336" t="str">
        <f>IF(X131=1,"Raro",IF(X131=2,"Improbable",IF(X131=3,"Posible",IF(X131=4,"Probable",IF(X131=5,"Casi Seguro", "No Aplica")))))</f>
        <v>Improbable</v>
      </c>
      <c r="Z131" s="338">
        <f>X131*V131*N130</f>
        <v>80</v>
      </c>
      <c r="AA131" s="338" t="str">
        <f>IF(AND(Z131&gt;=Tablas!$B$39,Z131&lt;Tablas!$C$39),Tablas!$D$39,IF(AND(Z131&gt;=Tablas!$B$40,Z131&lt;Tablas!$C$40),Tablas!$D$40,IF(AND(Z131&gt;=Tablas!$B$41,Z131&lt;Tablas!$C$41),Tablas!$D$41,IF(AND(Z131&gt;=Tablas!$B$42,Z131&lt;=Tablas!$C$42),Tablas!$D$42,"No Aplica"))))</f>
        <v>Bajo</v>
      </c>
    </row>
    <row r="132" spans="1:27" ht="73.900000000000006" customHeight="1">
      <c r="A132" s="404"/>
      <c r="B132" s="357"/>
      <c r="C132" s="340"/>
      <c r="D132" s="340"/>
      <c r="E132" s="340"/>
      <c r="F132" s="340"/>
      <c r="G132" s="340"/>
      <c r="H132" s="340"/>
      <c r="I132" s="340"/>
      <c r="J132" s="340"/>
      <c r="K132" s="340"/>
      <c r="L132" s="340"/>
      <c r="M132" s="340"/>
      <c r="N132" s="340"/>
      <c r="O132" s="342" t="str">
        <f>$O$12</f>
        <v>No se cuenta con respaldo eléctrico ante ausencia prolongada del servicio eléctrico afectando la disponibilidad de los servicios de información.</v>
      </c>
      <c r="P132" s="335" t="str">
        <f>$P$12</f>
        <v>No disponibilidad de la información por ausencia del servicio eléctrico</v>
      </c>
      <c r="Q132" s="336" t="s">
        <v>54</v>
      </c>
      <c r="R132" s="336" t="s">
        <v>857</v>
      </c>
      <c r="S132" s="336" t="s">
        <v>25</v>
      </c>
      <c r="T132" s="337" t="s">
        <v>876</v>
      </c>
      <c r="U132" s="336" t="str">
        <f>IF(Q132="Lógico",Tablas!$I$17,IF(Q132="Físico",Tablas!$I$17,IF(Q132="Locativo",Tablas!$I$17,IF(Q132="Legal",Tablas!$I$19,IF(Q132="Reputacional",Tablas!$I$18,IF(Q132="Financiero",Tablas!$I$16))))))</f>
        <v>Continuidad Operativa</v>
      </c>
      <c r="V132" s="336">
        <v>4</v>
      </c>
      <c r="W132" s="336" t="str">
        <f>IF(V132=1,"Insignificante",IF(V132=2,"Menor",IF(V132=3,"Moderado",IF(V132=4,"Mayor",IF(V132=5,"Catastrófico", "No Aplica")))))</f>
        <v>Mayor</v>
      </c>
      <c r="X132" s="336">
        <v>3</v>
      </c>
      <c r="Y132" s="336" t="str">
        <f>IF(X132=1,"Raro",IF(X132=2,"Improbable",IF(X132=3,"Posible",IF(X132=4,"Probable",IF(X132=5,"Casi Seguro", "No Aplica")))))</f>
        <v>Posible</v>
      </c>
      <c r="Z132" s="338">
        <f>X132*V132*N130</f>
        <v>120</v>
      </c>
      <c r="AA132" s="338" t="str">
        <f>IF(AND(Z132&gt;=Tablas!$B$39,Z132&lt;Tablas!$C$39),Tablas!$D$39,IF(AND(Z132&gt;=Tablas!$B$40,Z132&lt;Tablas!$C$40),Tablas!$D$40,IF(AND(Z132&gt;=Tablas!$B$41,Z132&lt;Tablas!$C$41),Tablas!$D$41,IF(AND(Z132&gt;=Tablas!$B$42,Z132&lt;=Tablas!$C$42),Tablas!$D$42,"No Aplica"))))</f>
        <v>Moderado</v>
      </c>
    </row>
    <row r="133" spans="1:27" ht="73.900000000000006" customHeight="1">
      <c r="A133" s="404"/>
      <c r="B133" s="357"/>
      <c r="C133" s="340"/>
      <c r="D133" s="340"/>
      <c r="E133" s="340"/>
      <c r="F133" s="340"/>
      <c r="G133" s="340"/>
      <c r="H133" s="340"/>
      <c r="I133" s="340"/>
      <c r="J133" s="340"/>
      <c r="K133" s="340"/>
      <c r="L133" s="340"/>
      <c r="M133" s="340"/>
      <c r="N133" s="340"/>
      <c r="O133" s="343"/>
      <c r="P133" s="335" t="s">
        <v>877</v>
      </c>
      <c r="Q133" s="336" t="s">
        <v>54</v>
      </c>
      <c r="R133" s="336" t="s">
        <v>857</v>
      </c>
      <c r="S133" s="336" t="s">
        <v>25</v>
      </c>
      <c r="T133" s="337" t="s">
        <v>876</v>
      </c>
      <c r="U133" s="336" t="str">
        <f>IF(Q133="Lógico",Tablas!$I$17,IF(Q133="Físico",Tablas!$I$17,IF(Q133="Locativo",Tablas!$I$17,IF(Q133="Legal",Tablas!$I$19,IF(Q133="Reputacional",Tablas!$I$18,IF(Q133="Financiero",Tablas!$I$16))))))</f>
        <v>Continuidad Operativa</v>
      </c>
      <c r="V133" s="336">
        <v>5</v>
      </c>
      <c r="W133" s="336" t="str">
        <f>IF(V133=1,"Insignificante",IF(V133=2,"Menor",IF(V133=3,"Moderado",IF(V133=4,"Mayor",IF(V133=5,"Catastrófico", "No Aplica")))))</f>
        <v>Catastrófico</v>
      </c>
      <c r="X133" s="336">
        <v>2</v>
      </c>
      <c r="Y133" s="336" t="str">
        <f>IF(X133=1,"Raro",IF(X133=2,"Improbable",IF(X133=3,"Posible",IF(X133=4,"Probable",IF(X133=5,"Casi Seguro", "No Aplica")))))</f>
        <v>Improbable</v>
      </c>
      <c r="Z133" s="336">
        <f>X133*V133*N130</f>
        <v>100</v>
      </c>
      <c r="AA133" s="338" t="str">
        <f>IF(AND(Z133&gt;=Tablas!$B$39,Z133&lt;Tablas!$C$39),Tablas!$D$39,IF(AND(Z133&gt;=Tablas!$B$40,Z133&lt;Tablas!$C$40),Tablas!$D$40,IF(AND(Z133&gt;=Tablas!$B$41,Z133&lt;Tablas!$C$41),Tablas!$D$41,IF(AND(Z133&gt;=Tablas!$B$42,Z133&lt;=Tablas!$C$42),Tablas!$D$42,"No Aplica"))))</f>
        <v>Moderado</v>
      </c>
    </row>
    <row r="134" spans="1:27" ht="73.900000000000006" customHeight="1">
      <c r="A134" s="405"/>
      <c r="B134" s="358"/>
      <c r="C134" s="345"/>
      <c r="D134" s="345"/>
      <c r="E134" s="345"/>
      <c r="F134" s="345"/>
      <c r="G134" s="345"/>
      <c r="H134" s="345"/>
      <c r="I134" s="345"/>
      <c r="J134" s="345"/>
      <c r="K134" s="345"/>
      <c r="L134" s="345"/>
      <c r="M134" s="345"/>
      <c r="N134" s="345"/>
      <c r="O134" s="335" t="str">
        <f>$O$14</f>
        <v>El centro de datos principal no cuenta con instalaciones físicas de tipo ambiental adecuadas para los equipos tecnológicos. (Ausencia de Piso falso, condiciones ambientales no adecuadas, fallas periódica en el sistema de aire acondicionado)</v>
      </c>
      <c r="P134" s="335" t="s">
        <v>874</v>
      </c>
      <c r="Q134" s="336" t="s">
        <v>54</v>
      </c>
      <c r="R134" s="336" t="s">
        <v>857</v>
      </c>
      <c r="S134" s="336" t="s">
        <v>25</v>
      </c>
      <c r="T134" s="337" t="s">
        <v>867</v>
      </c>
      <c r="U134" s="336" t="str">
        <f>IF(Q134="Lógico",Tablas!$I$17,IF(Q134="Físico",Tablas!$I$17,IF(Q134="Locativo",Tablas!$I$17,IF(Q134="Legal",Tablas!$I$19,IF(Q134="Reputacional",Tablas!$I$18,IF(Q134="Financiero",Tablas!$I$16))))))</f>
        <v>Continuidad Operativa</v>
      </c>
      <c r="V134" s="336">
        <v>4</v>
      </c>
      <c r="W134" s="336" t="str">
        <f>IF(V134=1,"Insignificante",IF(V134=2,"Menor",IF(V134=3,"Moderado",IF(V134=4,"Mayor",IF(V134=5,"Catastrófico", "No Aplica")))))</f>
        <v>Mayor</v>
      </c>
      <c r="X134" s="336">
        <v>3</v>
      </c>
      <c r="Y134" s="336" t="str">
        <f>IF(X134=1,"Raro",IF(X134=2,"Improbable",IF(X134=3,"Posible",IF(X134=4,"Probable",IF(X134=5,"Casi Seguro", "No Aplica")))))</f>
        <v>Posible</v>
      </c>
      <c r="Z134" s="338">
        <f>X134*V134*N130</f>
        <v>120</v>
      </c>
      <c r="AA134" s="338" t="str">
        <f>IF(AND(Z134&gt;=Tablas!$B$39,Z134&lt;Tablas!$C$39),Tablas!$D$39,IF(AND(Z134&gt;=Tablas!$B$40,Z134&lt;Tablas!$C$40),Tablas!$D$40,IF(AND(Z134&gt;=Tablas!$B$41,Z134&lt;Tablas!$C$41),Tablas!$D$41,IF(AND(Z134&gt;=Tablas!$B$42,Z134&lt;=Tablas!$C$42),Tablas!$D$42,"No Aplica"))))</f>
        <v>Moderado</v>
      </c>
    </row>
    <row r="135" spans="1:27" ht="63.6" customHeight="1">
      <c r="A135" s="403">
        <f>A130+1</f>
        <v>47</v>
      </c>
      <c r="B135" s="356" t="s">
        <v>791</v>
      </c>
      <c r="C135" s="333" t="s">
        <v>762</v>
      </c>
      <c r="D135" s="333" t="s">
        <v>808</v>
      </c>
      <c r="E135" s="333" t="s">
        <v>42</v>
      </c>
      <c r="F135" s="333" t="s">
        <v>763</v>
      </c>
      <c r="G135" s="333" t="str">
        <f t="shared" si="114"/>
        <v>Media</v>
      </c>
      <c r="H135" s="333">
        <v>3</v>
      </c>
      <c r="I135" s="333" t="str">
        <f t="shared" si="115"/>
        <v>Media</v>
      </c>
      <c r="J135" s="333">
        <v>3</v>
      </c>
      <c r="K135" s="333" t="str">
        <f t="shared" si="116"/>
        <v>Media</v>
      </c>
      <c r="L135" s="333">
        <v>3</v>
      </c>
      <c r="M135" s="333" t="str">
        <f t="shared" ref="M135" si="120">IF(AND(N135&gt;0,N135&lt;4),"Muy Bajo",IF(AND(N135&gt;=4,N135&lt;7),"Bajo",IF(AND(N135&gt;=7,N135&lt;10),"Medio",IF(AND(N135&gt;=10,N135&lt;13),"Alto",IF(AND(N135&gt;=13,N135&lt;=15),"Muy Alto", "No Aplica")))))</f>
        <v>Medio</v>
      </c>
      <c r="N135" s="333">
        <f t="shared" ref="N135" si="121">SUM(H135,J135,L135)</f>
        <v>9</v>
      </c>
      <c r="O135" s="335" t="str">
        <f>O60</f>
        <v>Es posible el acceso por medio externo, se tiene ventana con comunicación directa a la calle. A nivel interno sólo se controla el acceso por una puerta con cerradura, la llave la controla el líder del proceso de TIC.</v>
      </c>
      <c r="P135" s="335" t="s">
        <v>963</v>
      </c>
      <c r="Q135" s="336" t="s">
        <v>54</v>
      </c>
      <c r="R135" s="336" t="s">
        <v>857</v>
      </c>
      <c r="S135" s="336" t="s">
        <v>25</v>
      </c>
      <c r="T135" s="337" t="s">
        <v>858</v>
      </c>
      <c r="U135" s="336" t="str">
        <f>IF(Q135="Lógico",Tablas!$I$17,IF(Q135="Físico",Tablas!$I$17,IF(Q135="Locativo",Tablas!$I$17,IF(Q135="Legal",Tablas!$I$19,IF(Q135="Reputacional",Tablas!$I$18,IF(Q135="Financiero",Tablas!$I$16))))))</f>
        <v>Continuidad Operativa</v>
      </c>
      <c r="V135" s="336">
        <v>4</v>
      </c>
      <c r="W135" s="336" t="str">
        <f t="shared" si="103"/>
        <v>Mayor</v>
      </c>
      <c r="X135" s="336">
        <v>3</v>
      </c>
      <c r="Y135" s="336" t="str">
        <f t="shared" si="97"/>
        <v>Posible</v>
      </c>
      <c r="Z135" s="338">
        <f t="shared" si="104"/>
        <v>108</v>
      </c>
      <c r="AA135" s="338" t="str">
        <f>IF(AND(Z135&gt;=Tablas!$B$39,Z135&lt;Tablas!$C$39),Tablas!$D$39,IF(AND(Z135&gt;=Tablas!$B$40,Z135&lt;Tablas!$C$40),Tablas!$D$40,IF(AND(Z135&gt;=Tablas!$B$41,Z135&lt;Tablas!$C$41),Tablas!$D$41,IF(AND(Z135&gt;=Tablas!$B$42,Z135&lt;=Tablas!$C$42),Tablas!$D$42,"No Aplica"))))</f>
        <v>Moderado</v>
      </c>
    </row>
    <row r="136" spans="1:27" ht="63.6" customHeight="1">
      <c r="A136" s="404"/>
      <c r="B136" s="357"/>
      <c r="C136" s="340"/>
      <c r="D136" s="340"/>
      <c r="E136" s="340"/>
      <c r="F136" s="340"/>
      <c r="G136" s="340"/>
      <c r="H136" s="340"/>
      <c r="I136" s="340"/>
      <c r="J136" s="340"/>
      <c r="K136" s="340"/>
      <c r="L136" s="340"/>
      <c r="M136" s="340"/>
      <c r="N136" s="340"/>
      <c r="O136"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36" s="335" t="s">
        <v>964</v>
      </c>
      <c r="Q136" s="336" t="s">
        <v>54</v>
      </c>
      <c r="R136" s="336" t="s">
        <v>857</v>
      </c>
      <c r="S136" s="336" t="s">
        <v>25</v>
      </c>
      <c r="T136" s="337" t="s">
        <v>871</v>
      </c>
      <c r="U136" s="336" t="str">
        <f>IF(Q136="Lógico",Tablas!$I$17,IF(Q136="Físico",Tablas!$I$17,IF(Q136="Locativo",Tablas!$I$17,IF(Q136="Legal",Tablas!$I$19,IF(Q136="Reputacional",Tablas!$I$18,IF(Q136="Financiero",Tablas!$I$16))))))</f>
        <v>Continuidad Operativa</v>
      </c>
      <c r="V136" s="336">
        <v>4</v>
      </c>
      <c r="W136" s="336" t="str">
        <f>IF(V136=1,"Insignificante",IF(V136=2,"Menor",IF(V136=3,"Moderado",IF(V136=4,"Mayor",IF(V136=5,"Catastrófico", "No Aplica")))))</f>
        <v>Mayor</v>
      </c>
      <c r="X136" s="336">
        <v>2</v>
      </c>
      <c r="Y136" s="336" t="str">
        <f>IF(X136=1,"Raro",IF(X136=2,"Improbable",IF(X136=3,"Posible",IF(X136=4,"Probable",IF(X136=5,"Casi Seguro", "No Aplica")))))</f>
        <v>Improbable</v>
      </c>
      <c r="Z136" s="338">
        <f>X136*V136*N135</f>
        <v>72</v>
      </c>
      <c r="AA136" s="338" t="str">
        <f>IF(AND(Z136&gt;=Tablas!$B$39,Z136&lt;Tablas!$C$39),Tablas!$D$39,IF(AND(Z136&gt;=Tablas!$B$40,Z136&lt;Tablas!$C$40),Tablas!$D$40,IF(AND(Z136&gt;=Tablas!$B$41,Z136&lt;Tablas!$C$41),Tablas!$D$41,IF(AND(Z136&gt;=Tablas!$B$42,Z136&lt;=Tablas!$C$42),Tablas!$D$42,"No Aplica"))))</f>
        <v>Bajo</v>
      </c>
    </row>
    <row r="137" spans="1:27" ht="30">
      <c r="A137" s="404"/>
      <c r="B137" s="357"/>
      <c r="C137" s="340"/>
      <c r="D137" s="340"/>
      <c r="E137" s="340"/>
      <c r="F137" s="340"/>
      <c r="G137" s="340"/>
      <c r="H137" s="340"/>
      <c r="I137" s="340"/>
      <c r="J137" s="340"/>
      <c r="K137" s="340"/>
      <c r="L137" s="340"/>
      <c r="M137" s="340"/>
      <c r="N137" s="340"/>
      <c r="O137" s="342" t="str">
        <f>$O$12</f>
        <v>No se cuenta con respaldo eléctrico ante ausencia prolongada del servicio eléctrico afectando la disponibilidad de los servicios de información.</v>
      </c>
      <c r="P137" s="335" t="str">
        <f>$P$12</f>
        <v>No disponibilidad de la información por ausencia del servicio eléctrico</v>
      </c>
      <c r="Q137" s="336" t="s">
        <v>54</v>
      </c>
      <c r="R137" s="336" t="s">
        <v>857</v>
      </c>
      <c r="S137" s="336" t="s">
        <v>25</v>
      </c>
      <c r="T137" s="337" t="s">
        <v>876</v>
      </c>
      <c r="U137" s="336" t="str">
        <f>IF(Q137="Lógico",Tablas!$I$17,IF(Q137="Físico",Tablas!$I$17,IF(Q137="Locativo",Tablas!$I$17,IF(Q137="Legal",Tablas!$I$19,IF(Q137="Reputacional",Tablas!$I$18,IF(Q137="Financiero",Tablas!$I$16))))))</f>
        <v>Continuidad Operativa</v>
      </c>
      <c r="V137" s="336">
        <v>4</v>
      </c>
      <c r="W137" s="336" t="str">
        <f>IF(V137=1,"Insignificante",IF(V137=2,"Menor",IF(V137=3,"Moderado",IF(V137=4,"Mayor",IF(V137=5,"Catastrófico", "No Aplica")))))</f>
        <v>Mayor</v>
      </c>
      <c r="X137" s="336">
        <v>3</v>
      </c>
      <c r="Y137" s="336" t="str">
        <f>IF(X137=1,"Raro",IF(X137=2,"Improbable",IF(X137=3,"Posible",IF(X137=4,"Probable",IF(X137=5,"Casi Seguro", "No Aplica")))))</f>
        <v>Posible</v>
      </c>
      <c r="Z137" s="338">
        <f>X137*V137*N135</f>
        <v>108</v>
      </c>
      <c r="AA137" s="338" t="str">
        <f>IF(AND(Z137&gt;=Tablas!$B$39,Z137&lt;Tablas!$C$39),Tablas!$D$39,IF(AND(Z137&gt;=Tablas!$B$40,Z137&lt;Tablas!$C$40),Tablas!$D$40,IF(AND(Z137&gt;=Tablas!$B$41,Z137&lt;Tablas!$C$41),Tablas!$D$41,IF(AND(Z137&gt;=Tablas!$B$42,Z137&lt;=Tablas!$C$42),Tablas!$D$42,"No Aplica"))))</f>
        <v>Moderado</v>
      </c>
    </row>
    <row r="138" spans="1:27" ht="45">
      <c r="A138" s="404"/>
      <c r="B138" s="357"/>
      <c r="C138" s="340"/>
      <c r="D138" s="340"/>
      <c r="E138" s="340"/>
      <c r="F138" s="340"/>
      <c r="G138" s="340"/>
      <c r="H138" s="340"/>
      <c r="I138" s="340"/>
      <c r="J138" s="340"/>
      <c r="K138" s="340"/>
      <c r="L138" s="340"/>
      <c r="M138" s="340"/>
      <c r="N138" s="340"/>
      <c r="O138" s="343"/>
      <c r="P138" s="335" t="s">
        <v>877</v>
      </c>
      <c r="Q138" s="336" t="s">
        <v>54</v>
      </c>
      <c r="R138" s="336" t="s">
        <v>857</v>
      </c>
      <c r="S138" s="336" t="s">
        <v>25</v>
      </c>
      <c r="T138" s="337" t="s">
        <v>876</v>
      </c>
      <c r="U138" s="336" t="str">
        <f>IF(Q138="Lógico",Tablas!$I$17,IF(Q138="Físico",Tablas!$I$17,IF(Q138="Locativo",Tablas!$I$17,IF(Q138="Legal",Tablas!$I$19,IF(Q138="Reputacional",Tablas!$I$18,IF(Q138="Financiero",Tablas!$I$16))))))</f>
        <v>Continuidad Operativa</v>
      </c>
      <c r="V138" s="336">
        <v>5</v>
      </c>
      <c r="W138" s="336" t="str">
        <f>IF(V138=1,"Insignificante",IF(V138=2,"Menor",IF(V138=3,"Moderado",IF(V138=4,"Mayor",IF(V138=5,"Catastrófico", "No Aplica")))))</f>
        <v>Catastrófico</v>
      </c>
      <c r="X138" s="336">
        <v>2</v>
      </c>
      <c r="Y138" s="336" t="str">
        <f>IF(X138=1,"Raro",IF(X138=2,"Improbable",IF(X138=3,"Posible",IF(X138=4,"Probable",IF(X138=5,"Casi Seguro", "No Aplica")))))</f>
        <v>Improbable</v>
      </c>
      <c r="Z138" s="336">
        <f>X138*V138*N135</f>
        <v>90</v>
      </c>
      <c r="AA138" s="338" t="str">
        <f>IF(AND(Z138&gt;=Tablas!$B$39,Z138&lt;Tablas!$C$39),Tablas!$D$39,IF(AND(Z138&gt;=Tablas!$B$40,Z138&lt;Tablas!$C$40),Tablas!$D$40,IF(AND(Z138&gt;=Tablas!$B$41,Z138&lt;Tablas!$C$41),Tablas!$D$41,IF(AND(Z138&gt;=Tablas!$B$42,Z138&lt;=Tablas!$C$42),Tablas!$D$42,"No Aplica"))))</f>
        <v>Bajo</v>
      </c>
    </row>
    <row r="139" spans="1:27" ht="60">
      <c r="A139" s="405"/>
      <c r="B139" s="358"/>
      <c r="C139" s="345"/>
      <c r="D139" s="345"/>
      <c r="E139" s="345"/>
      <c r="F139" s="345"/>
      <c r="G139" s="345"/>
      <c r="H139" s="345"/>
      <c r="I139" s="345"/>
      <c r="J139" s="345"/>
      <c r="K139" s="345"/>
      <c r="L139" s="345"/>
      <c r="M139" s="345"/>
      <c r="N139" s="345"/>
      <c r="O139" s="335" t="str">
        <f>$O$14</f>
        <v>El centro de datos principal no cuenta con instalaciones físicas de tipo ambiental adecuadas para los equipos tecnológicos. (Ausencia de Piso falso, condiciones ambientales no adecuadas, fallas periódica en el sistema de aire acondicionado)</v>
      </c>
      <c r="P139" s="335" t="s">
        <v>874</v>
      </c>
      <c r="Q139" s="336" t="s">
        <v>54</v>
      </c>
      <c r="R139" s="336" t="s">
        <v>857</v>
      </c>
      <c r="S139" s="336" t="s">
        <v>25</v>
      </c>
      <c r="T139" s="337" t="s">
        <v>867</v>
      </c>
      <c r="U139" s="336" t="str">
        <f>IF(Q139="Lógico",Tablas!$I$17,IF(Q139="Físico",Tablas!$I$17,IF(Q139="Locativo",Tablas!$I$17,IF(Q139="Legal",Tablas!$I$19,IF(Q139="Reputacional",Tablas!$I$18,IF(Q139="Financiero",Tablas!$I$16))))))</f>
        <v>Continuidad Operativa</v>
      </c>
      <c r="V139" s="336">
        <v>4</v>
      </c>
      <c r="W139" s="336" t="str">
        <f>IF(V139=1,"Insignificante",IF(V139=2,"Menor",IF(V139=3,"Moderado",IF(V139=4,"Mayor",IF(V139=5,"Catastrófico", "No Aplica")))))</f>
        <v>Mayor</v>
      </c>
      <c r="X139" s="336">
        <v>3</v>
      </c>
      <c r="Y139" s="336" t="str">
        <f>IF(X139=1,"Raro",IF(X139=2,"Improbable",IF(X139=3,"Posible",IF(X139=4,"Probable",IF(X139=5,"Casi Seguro", "No Aplica")))))</f>
        <v>Posible</v>
      </c>
      <c r="Z139" s="338">
        <f>X139*V139*N135</f>
        <v>108</v>
      </c>
      <c r="AA139" s="338" t="str">
        <f>IF(AND(Z139&gt;=Tablas!$B$39,Z139&lt;Tablas!$C$39),Tablas!$D$39,IF(AND(Z139&gt;=Tablas!$B$40,Z139&lt;Tablas!$C$40),Tablas!$D$40,IF(AND(Z139&gt;=Tablas!$B$41,Z139&lt;Tablas!$C$41),Tablas!$D$41,IF(AND(Z139&gt;=Tablas!$B$42,Z139&lt;=Tablas!$C$42),Tablas!$D$42,"No Aplica"))))</f>
        <v>Moderado</v>
      </c>
    </row>
    <row r="140" spans="1:27" ht="45">
      <c r="A140" s="403">
        <f>A135+1</f>
        <v>48</v>
      </c>
      <c r="B140" s="332" t="s">
        <v>973</v>
      </c>
      <c r="C140" s="333" t="s">
        <v>762</v>
      </c>
      <c r="D140" s="333" t="s">
        <v>947</v>
      </c>
      <c r="E140" s="333" t="s">
        <v>42</v>
      </c>
      <c r="F140" s="333" t="s">
        <v>846</v>
      </c>
      <c r="G140" s="333" t="str">
        <f t="shared" ref="G140" si="122">IF(H140=1,"Muy Baja",IF(H140=2,"Baja",IF(H140=3,"Media",IF(H140=4,"Alta",IF(H140=5,"Muy Alta", "No Aplica")))))</f>
        <v>Muy Baja</v>
      </c>
      <c r="H140" s="333">
        <v>1</v>
      </c>
      <c r="I140" s="333" t="str">
        <f t="shared" ref="I140" si="123">IF(J140=1,"Muy Baja",IF(J140=2,"Baja",IF(J140=3,"Media",IF(J140=4,"Alta",IF(J140=5,"Muy Alta", "No Aplica")))))</f>
        <v>Muy Baja</v>
      </c>
      <c r="J140" s="333">
        <v>1</v>
      </c>
      <c r="K140" s="333" t="str">
        <f t="shared" ref="K140" si="124">IF(L140=1,"Muy Baja",IF(L140=2,"Baja",IF(L140=3,"Media",IF(L140=4,"Alta",IF(L140=5,"Muy Alta", "No Aplica")))))</f>
        <v>Muy Baja</v>
      </c>
      <c r="L140" s="333">
        <v>1</v>
      </c>
      <c r="M140" s="333" t="str">
        <f t="shared" ref="M140" si="125">IF(AND(N140&gt;0,N140&lt;4),"Muy Bajo",IF(AND(N140&gt;=4,N140&lt;7),"Bajo",IF(AND(N140&gt;=7,N140&lt;10),"Medio",IF(AND(N140&gt;=10,N140&lt;13),"Alto",IF(AND(N140&gt;=13,N140&lt;=15),"Muy Alto", "No Aplica")))))</f>
        <v>Muy Bajo</v>
      </c>
      <c r="N140" s="333">
        <f t="shared" ref="N140" si="126">SUM(H140,J140,L140)</f>
        <v>3</v>
      </c>
      <c r="O140" s="335" t="s">
        <v>886</v>
      </c>
      <c r="P140" s="335" t="s">
        <v>885</v>
      </c>
      <c r="Q140" s="336" t="s">
        <v>54</v>
      </c>
      <c r="R140" s="336" t="s">
        <v>857</v>
      </c>
      <c r="S140" s="336" t="s">
        <v>25</v>
      </c>
      <c r="T140" s="337" t="s">
        <v>887</v>
      </c>
      <c r="U140" s="338" t="str">
        <f>IF(Q140="Lógico",Tablas!$I$17,IF(Q140="Físico",Tablas!$I$17,IF(Q140="Locativo",Tablas!$I$17,IF(Q140="Legal",Tablas!$I$19,IF(Q140="Reputacional",Tablas!$I$18,IF(Q140="Financiero",Tablas!$I$16))))))</f>
        <v>Continuidad Operativa</v>
      </c>
      <c r="V140" s="338">
        <v>2</v>
      </c>
      <c r="W140" s="336" t="str">
        <f t="shared" si="103"/>
        <v>Menor</v>
      </c>
      <c r="X140" s="338">
        <v>2</v>
      </c>
      <c r="Y140" s="336" t="str">
        <f t="shared" si="97"/>
        <v>Improbable</v>
      </c>
      <c r="Z140" s="338">
        <f t="shared" ref="Z140" si="127">X140*V140*N140</f>
        <v>12</v>
      </c>
      <c r="AA140" s="338" t="str">
        <f>IF(AND(Z140&gt;=Tablas!$B$39,Z140&lt;Tablas!$C$39),Tablas!$D$39,IF(AND(Z140&gt;=Tablas!$B$40,Z140&lt;Tablas!$C$40),Tablas!$D$40,IF(AND(Z140&gt;=Tablas!$B$41,Z140&lt;Tablas!$C$41),Tablas!$D$41,IF(AND(Z140&gt;=Tablas!$B$42,Z140&lt;=Tablas!$C$42),Tablas!$D$42,"No Aplica"))))</f>
        <v>Bajo</v>
      </c>
    </row>
    <row r="141" spans="1:27" ht="76.150000000000006" customHeight="1">
      <c r="A141" s="405"/>
      <c r="B141" s="344"/>
      <c r="C141" s="345"/>
      <c r="D141" s="345"/>
      <c r="E141" s="345"/>
      <c r="F141" s="345"/>
      <c r="G141" s="345"/>
      <c r="H141" s="345"/>
      <c r="I141" s="345"/>
      <c r="J141" s="345"/>
      <c r="K141" s="345"/>
      <c r="L141" s="345"/>
      <c r="M141" s="345"/>
      <c r="N141" s="345"/>
      <c r="O141" s="335"/>
      <c r="P141" s="335"/>
      <c r="Q141" s="336"/>
      <c r="R141" s="336"/>
      <c r="S141" s="336"/>
      <c r="T141" s="337"/>
      <c r="U141" s="336" t="b">
        <f>IF(Q141="Lógico",Tablas!$I$17,IF(Q141="Físico",Tablas!$I$17,IF(Q141="Locativo",Tablas!$I$17,IF(Q141="Legal",Tablas!$I$19,IF(Q141="Reputacional",Tablas!$I$18,IF(Q141="Financiero",Tablas!$I$16))))))</f>
        <v>0</v>
      </c>
      <c r="V141" s="336">
        <v>1</v>
      </c>
      <c r="W141" s="336" t="str">
        <f>IF(V141=1,"Insignificante",IF(V141=2,"Menor",IF(V141=3,"Moderado",IF(V141=4,"Mayor",IF(V141=5,"Catastrófico", "No Aplica")))))</f>
        <v>Insignificante</v>
      </c>
      <c r="X141" s="336">
        <v>1</v>
      </c>
      <c r="Y141" s="336" t="str">
        <f>IF(X141=1,"Raro",IF(X141=2,"Improbable",IF(X141=3,"Posible",IF(X141=4,"Probable",IF(X141=5,"Casi Seguro", "No Aplica")))))</f>
        <v>Raro</v>
      </c>
      <c r="Z141" s="338">
        <f>X141*V141*N140</f>
        <v>3</v>
      </c>
      <c r="AA141" s="338" t="str">
        <f>IF(AND(Z141&gt;=Tablas!$B$39,Z141&lt;Tablas!$C$39),Tablas!$D$39,IF(AND(Z141&gt;=Tablas!$B$40,Z141&lt;Tablas!$C$40),Tablas!$D$40,IF(AND(Z141&gt;=Tablas!$B$41,Z141&lt;Tablas!$C$41),Tablas!$D$41,IF(AND(Z141&gt;=Tablas!$B$42,Z141&lt;=Tablas!$C$42),Tablas!$D$42,"No Aplica"))))</f>
        <v>Bajo</v>
      </c>
    </row>
    <row r="142" spans="1:27" ht="45">
      <c r="A142" s="403">
        <f>A140+1</f>
        <v>49</v>
      </c>
      <c r="B142" s="332" t="s">
        <v>792</v>
      </c>
      <c r="C142" s="333" t="s">
        <v>762</v>
      </c>
      <c r="D142" s="333" t="s">
        <v>950</v>
      </c>
      <c r="E142" s="333" t="s">
        <v>42</v>
      </c>
      <c r="F142" s="333" t="s">
        <v>846</v>
      </c>
      <c r="G142" s="333" t="str">
        <f t="shared" ref="G142:G158" si="128">IF(H142=1,"Muy Baja",IF(H142=2,"Baja",IF(H142=3,"Media",IF(H142=4,"Alta",IF(H142=5,"Muy Alta", "No Aplica")))))</f>
        <v>Muy Baja</v>
      </c>
      <c r="H142" s="333">
        <v>1</v>
      </c>
      <c r="I142" s="333" t="str">
        <f t="shared" ref="I142:I158" si="129">IF(J142=1,"Muy Baja",IF(J142=2,"Baja",IF(J142=3,"Media",IF(J142=4,"Alta",IF(J142=5,"Muy Alta", "No Aplica")))))</f>
        <v>Muy Baja</v>
      </c>
      <c r="J142" s="333">
        <v>1</v>
      </c>
      <c r="K142" s="333" t="str">
        <f t="shared" ref="K142:K158" si="130">IF(L142=1,"Muy Baja",IF(L142=2,"Baja",IF(L142=3,"Media",IF(L142=4,"Alta",IF(L142=5,"Muy Alta", "No Aplica")))))</f>
        <v>Muy Baja</v>
      </c>
      <c r="L142" s="333">
        <v>1</v>
      </c>
      <c r="M142" s="333" t="str">
        <f t="shared" ref="M142:M158" si="131">IF(AND(N142&gt;0,N142&lt;4),"Muy Bajo",IF(AND(N142&gt;=4,N142&lt;7),"Bajo",IF(AND(N142&gt;=7,N142&lt;10),"Medio",IF(AND(N142&gt;=10,N142&lt;13),"Alto",IF(AND(N142&gt;=13,N142&lt;=15),"Muy Alto", "No Aplica")))))</f>
        <v>Muy Bajo</v>
      </c>
      <c r="N142" s="333">
        <f t="shared" ref="N142:N158" si="132">SUM(H142,J142,L142)</f>
        <v>3</v>
      </c>
      <c r="O142" s="335" t="s">
        <v>886</v>
      </c>
      <c r="P142" s="335" t="str">
        <f>P140</f>
        <v>No disponibilidad de los equipos de cómputo del personal crítico afectando el normal desempeño del proceso</v>
      </c>
      <c r="Q142" s="336" t="s">
        <v>54</v>
      </c>
      <c r="R142" s="336" t="s">
        <v>857</v>
      </c>
      <c r="S142" s="336" t="s">
        <v>25</v>
      </c>
      <c r="T142" s="337" t="s">
        <v>887</v>
      </c>
      <c r="U142" s="338" t="str">
        <f>IF(Q142="Lógico",Tablas!$I$17,IF(Q142="Físico",Tablas!$I$17,IF(Q142="Locativo",Tablas!$I$17,IF(Q142="Legal",Tablas!$I$19,IF(Q142="Reputacional",Tablas!$I$18,IF(Q142="Financiero",Tablas!$I$16))))))</f>
        <v>Continuidad Operativa</v>
      </c>
      <c r="V142" s="338">
        <v>1</v>
      </c>
      <c r="W142" s="336" t="str">
        <f t="shared" si="103"/>
        <v>Insignificante</v>
      </c>
      <c r="X142" s="338">
        <v>2</v>
      </c>
      <c r="Y142" s="336" t="str">
        <f t="shared" si="97"/>
        <v>Improbable</v>
      </c>
      <c r="Z142" s="338">
        <f t="shared" ref="Z142:Z158" si="133">X142*V142*N142</f>
        <v>6</v>
      </c>
      <c r="AA142" s="338" t="str">
        <f>IF(AND(Z142&gt;=Tablas!$B$39,Z142&lt;Tablas!$C$39),Tablas!$D$39,IF(AND(Z142&gt;=Tablas!$B$40,Z142&lt;Tablas!$C$40),Tablas!$D$40,IF(AND(Z142&gt;=Tablas!$B$41,Z142&lt;Tablas!$C$41),Tablas!$D$41,IF(AND(Z142&gt;=Tablas!$B$42,Z142&lt;=Tablas!$C$42),Tablas!$D$42,"No Aplica"))))</f>
        <v>Bajo</v>
      </c>
    </row>
    <row r="143" spans="1:27" ht="103.15" customHeight="1">
      <c r="A143" s="405"/>
      <c r="B143" s="344"/>
      <c r="C143" s="345"/>
      <c r="D143" s="345"/>
      <c r="E143" s="345"/>
      <c r="F143" s="345"/>
      <c r="G143" s="345"/>
      <c r="H143" s="345"/>
      <c r="I143" s="345"/>
      <c r="J143" s="345"/>
      <c r="K143" s="345"/>
      <c r="L143" s="345"/>
      <c r="M143" s="345"/>
      <c r="N143" s="345"/>
      <c r="O143" s="335"/>
      <c r="P143" s="335"/>
      <c r="Q143" s="336"/>
      <c r="R143" s="336"/>
      <c r="S143" s="336"/>
      <c r="T143" s="337"/>
      <c r="U143" s="336" t="b">
        <f>IF(Q143="Lógico",Tablas!$I$17,IF(Q143="Físico",Tablas!$I$17,IF(Q143="Locativo",Tablas!$I$17,IF(Q143="Legal",Tablas!$I$19,IF(Q143="Reputacional",Tablas!$I$18,IF(Q143="Financiero",Tablas!$I$16))))))</f>
        <v>0</v>
      </c>
      <c r="V143" s="336">
        <v>1</v>
      </c>
      <c r="W143" s="336" t="str">
        <f>IF(V143=1,"Insignificante",IF(V143=2,"Menor",IF(V143=3,"Moderado",IF(V143=4,"Mayor",IF(V143=5,"Catastrófico", "No Aplica")))))</f>
        <v>Insignificante</v>
      </c>
      <c r="X143" s="336">
        <v>1</v>
      </c>
      <c r="Y143" s="336" t="str">
        <f>IF(X143=1,"Raro",IF(X143=2,"Improbable",IF(X143=3,"Posible",IF(X143=4,"Probable",IF(X143=5,"Casi Seguro", "No Aplica")))))</f>
        <v>Raro</v>
      </c>
      <c r="Z143" s="338">
        <f>X143*V143*N142</f>
        <v>3</v>
      </c>
      <c r="AA143" s="338" t="str">
        <f>IF(AND(Z143&gt;=Tablas!$B$39,Z143&lt;Tablas!$C$39),Tablas!$D$39,IF(AND(Z143&gt;=Tablas!$B$40,Z143&lt;Tablas!$C$40),Tablas!$D$40,IF(AND(Z143&gt;=Tablas!$B$41,Z143&lt;Tablas!$C$41),Tablas!$D$41,IF(AND(Z143&gt;=Tablas!$B$42,Z143&lt;=Tablas!$C$42),Tablas!$D$42,"No Aplica"))))</f>
        <v>Bajo</v>
      </c>
    </row>
    <row r="144" spans="1:27" ht="45">
      <c r="A144" s="403">
        <f>A142+1</f>
        <v>50</v>
      </c>
      <c r="B144" s="332" t="s">
        <v>793</v>
      </c>
      <c r="C144" s="333" t="s">
        <v>762</v>
      </c>
      <c r="D144" s="333" t="s">
        <v>950</v>
      </c>
      <c r="E144" s="333" t="s">
        <v>42</v>
      </c>
      <c r="F144" s="333" t="s">
        <v>846</v>
      </c>
      <c r="G144" s="333" t="str">
        <f t="shared" si="128"/>
        <v>Muy Baja</v>
      </c>
      <c r="H144" s="333">
        <v>1</v>
      </c>
      <c r="I144" s="333" t="str">
        <f t="shared" si="129"/>
        <v>Muy Baja</v>
      </c>
      <c r="J144" s="333">
        <v>1</v>
      </c>
      <c r="K144" s="333" t="str">
        <f t="shared" si="130"/>
        <v>Muy Baja</v>
      </c>
      <c r="L144" s="333">
        <v>1</v>
      </c>
      <c r="M144" s="333" t="str">
        <f t="shared" si="131"/>
        <v>Muy Bajo</v>
      </c>
      <c r="N144" s="333">
        <f t="shared" si="132"/>
        <v>3</v>
      </c>
      <c r="O144" s="335" t="s">
        <v>886</v>
      </c>
      <c r="P144" s="335" t="str">
        <f>P140</f>
        <v>No disponibilidad de los equipos de cómputo del personal crítico afectando el normal desempeño del proceso</v>
      </c>
      <c r="Q144" s="336" t="s">
        <v>54</v>
      </c>
      <c r="R144" s="336" t="s">
        <v>857</v>
      </c>
      <c r="S144" s="336" t="s">
        <v>25</v>
      </c>
      <c r="T144" s="337" t="s">
        <v>887</v>
      </c>
      <c r="U144" s="338" t="str">
        <f>IF(Q144="Lógico",Tablas!$I$17,IF(Q144="Físico",Tablas!$I$17,IF(Q144="Locativo",Tablas!$I$17,IF(Q144="Legal",Tablas!$I$19,IF(Q144="Reputacional",Tablas!$I$18,IF(Q144="Financiero",Tablas!$I$16))))))</f>
        <v>Continuidad Operativa</v>
      </c>
      <c r="V144" s="338">
        <v>1</v>
      </c>
      <c r="W144" s="336" t="str">
        <f t="shared" si="103"/>
        <v>Insignificante</v>
      </c>
      <c r="X144" s="338">
        <v>2</v>
      </c>
      <c r="Y144" s="336" t="str">
        <f t="shared" si="97"/>
        <v>Improbable</v>
      </c>
      <c r="Z144" s="338">
        <f t="shared" si="133"/>
        <v>6</v>
      </c>
      <c r="AA144" s="338" t="str">
        <f>IF(AND(Z144&gt;=Tablas!$B$39,Z144&lt;Tablas!$C$39),Tablas!$D$39,IF(AND(Z144&gt;=Tablas!$B$40,Z144&lt;Tablas!$C$40),Tablas!$D$40,IF(AND(Z144&gt;=Tablas!$B$41,Z144&lt;Tablas!$C$41),Tablas!$D$41,IF(AND(Z144&gt;=Tablas!$B$42,Z144&lt;=Tablas!$C$42),Tablas!$D$42,"No Aplica"))))</f>
        <v>Bajo</v>
      </c>
    </row>
    <row r="145" spans="1:27" ht="31.9" customHeight="1">
      <c r="A145" s="405"/>
      <c r="B145" s="344"/>
      <c r="C145" s="345"/>
      <c r="D145" s="345"/>
      <c r="E145" s="345"/>
      <c r="F145" s="345"/>
      <c r="G145" s="345"/>
      <c r="H145" s="345"/>
      <c r="I145" s="345"/>
      <c r="J145" s="345"/>
      <c r="K145" s="345"/>
      <c r="L145" s="345"/>
      <c r="M145" s="345"/>
      <c r="N145" s="345"/>
      <c r="O145" s="335"/>
      <c r="P145" s="335"/>
      <c r="Q145" s="336"/>
      <c r="R145" s="336"/>
      <c r="S145" s="336"/>
      <c r="T145" s="337"/>
      <c r="U145" s="336" t="b">
        <f>IF(Q145="Lógico",Tablas!$I$17,IF(Q145="Físico",Tablas!$I$17,IF(Q145="Locativo",Tablas!$I$17,IF(Q145="Legal",Tablas!$I$19,IF(Q145="Reputacional",Tablas!$I$18,IF(Q145="Financiero",Tablas!$I$16))))))</f>
        <v>0</v>
      </c>
      <c r="V145" s="336">
        <v>1</v>
      </c>
      <c r="W145" s="336" t="str">
        <f>IF(V145=1,"Insignificante",IF(V145=2,"Menor",IF(V145=3,"Moderado",IF(V145=4,"Mayor",IF(V145=5,"Catastrófico", "No Aplica")))))</f>
        <v>Insignificante</v>
      </c>
      <c r="X145" s="336">
        <v>1</v>
      </c>
      <c r="Y145" s="336" t="str">
        <f>IF(X145=1,"Raro",IF(X145=2,"Improbable",IF(X145=3,"Posible",IF(X145=4,"Probable",IF(X145=5,"Casi Seguro", "No Aplica")))))</f>
        <v>Raro</v>
      </c>
      <c r="Z145" s="338">
        <f>X145*V145*N144</f>
        <v>3</v>
      </c>
      <c r="AA145" s="338" t="str">
        <f>IF(AND(Z145&gt;=Tablas!$B$39,Z145&lt;Tablas!$C$39),Tablas!$D$39,IF(AND(Z145&gt;=Tablas!$B$40,Z145&lt;Tablas!$C$40),Tablas!$D$40,IF(AND(Z145&gt;=Tablas!$B$41,Z145&lt;Tablas!$C$41),Tablas!$D$41,IF(AND(Z145&gt;=Tablas!$B$42,Z145&lt;=Tablas!$C$42),Tablas!$D$42,"No Aplica"))))</f>
        <v>Bajo</v>
      </c>
    </row>
    <row r="146" spans="1:27" ht="39.6" customHeight="1">
      <c r="A146" s="403">
        <f>A144+1</f>
        <v>51</v>
      </c>
      <c r="B146" s="356" t="s">
        <v>794</v>
      </c>
      <c r="C146" s="333" t="s">
        <v>762</v>
      </c>
      <c r="D146" s="333" t="s">
        <v>918</v>
      </c>
      <c r="E146" s="333" t="s">
        <v>42</v>
      </c>
      <c r="F146" s="359" t="s">
        <v>763</v>
      </c>
      <c r="G146" s="333" t="str">
        <f t="shared" si="128"/>
        <v>Media</v>
      </c>
      <c r="H146" s="333">
        <v>3</v>
      </c>
      <c r="I146" s="333" t="str">
        <f t="shared" si="129"/>
        <v>Media</v>
      </c>
      <c r="J146" s="333">
        <v>3</v>
      </c>
      <c r="K146" s="333" t="str">
        <f t="shared" si="130"/>
        <v>Muy Alta</v>
      </c>
      <c r="L146" s="333">
        <v>5</v>
      </c>
      <c r="M146" s="333" t="str">
        <f t="shared" si="131"/>
        <v>Alto</v>
      </c>
      <c r="N146" s="333">
        <f t="shared" si="132"/>
        <v>11</v>
      </c>
      <c r="O146" s="335" t="str">
        <f>O60</f>
        <v>Es posible el acceso por medio externo, se tiene ventana con comunicación directa a la calle. A nivel interno sólo se controla el acceso por una puerta con cerradura, la llave la controla el líder del proceso de TIC.</v>
      </c>
      <c r="P146" s="335" t="s">
        <v>963</v>
      </c>
      <c r="Q146" s="336" t="s">
        <v>54</v>
      </c>
      <c r="R146" s="336" t="s">
        <v>857</v>
      </c>
      <c r="S146" s="336" t="s">
        <v>25</v>
      </c>
      <c r="T146" s="337" t="s">
        <v>858</v>
      </c>
      <c r="U146" s="336" t="str">
        <f>IF(Q146="Lógico",Tablas!$I$17,IF(Q146="Físico",Tablas!$I$17,IF(Q146="Locativo",Tablas!$I$17,IF(Q146="Legal",Tablas!$I$19,IF(Q146="Reputacional",Tablas!$I$18,IF(Q146="Financiero",Tablas!$I$16))))))</f>
        <v>Continuidad Operativa</v>
      </c>
      <c r="V146" s="338">
        <v>4</v>
      </c>
      <c r="W146" s="338" t="str">
        <f t="shared" ref="W146:W158" si="134">IF(V146=1,"Insignificante",IF(V146=2,"Menor",IF(V146=3,"Moderado",IF(V146=4,"Mayor",IF(V146=5,"Catastrófico", "No Aplica")))))</f>
        <v>Mayor</v>
      </c>
      <c r="X146" s="338">
        <v>3</v>
      </c>
      <c r="Y146" s="336" t="str">
        <f t="shared" si="97"/>
        <v>Posible</v>
      </c>
      <c r="Z146" s="338">
        <f t="shared" si="133"/>
        <v>132</v>
      </c>
      <c r="AA146" s="338" t="str">
        <f>IF(AND(Z146&gt;=Tablas!$B$39,Z146&lt;Tablas!$C$39),Tablas!$D$39,IF(AND(Z146&gt;=Tablas!$B$40,Z146&lt;Tablas!$C$40),Tablas!$D$40,IF(AND(Z146&gt;=Tablas!$B$41,Z146&lt;Tablas!$C$41),Tablas!$D$41,IF(AND(Z146&gt;=Tablas!$B$42,Z146&lt;=Tablas!$C$42),Tablas!$D$42,"No Aplica"))))</f>
        <v>Moderado</v>
      </c>
    </row>
    <row r="147" spans="1:27" ht="39.6" customHeight="1">
      <c r="A147" s="404"/>
      <c r="B147" s="357"/>
      <c r="C147" s="340"/>
      <c r="D147" s="340"/>
      <c r="E147" s="340"/>
      <c r="F147" s="360"/>
      <c r="G147" s="340"/>
      <c r="H147" s="340"/>
      <c r="I147" s="340"/>
      <c r="J147" s="340"/>
      <c r="K147" s="340"/>
      <c r="L147" s="340"/>
      <c r="M147" s="340"/>
      <c r="N147" s="340"/>
      <c r="O147"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47" s="335" t="s">
        <v>964</v>
      </c>
      <c r="Q147" s="336" t="s">
        <v>54</v>
      </c>
      <c r="R147" s="336" t="s">
        <v>857</v>
      </c>
      <c r="S147" s="336" t="s">
        <v>25</v>
      </c>
      <c r="T147" s="337" t="s">
        <v>871</v>
      </c>
      <c r="U147" s="336" t="str">
        <f>IF(Q147="Lógico",Tablas!$I$17,IF(Q147="Físico",Tablas!$I$17,IF(Q147="Locativo",Tablas!$I$17,IF(Q147="Legal",Tablas!$I$19,IF(Q147="Reputacional",Tablas!$I$18,IF(Q147="Financiero",Tablas!$I$16))))))</f>
        <v>Continuidad Operativa</v>
      </c>
      <c r="V147" s="336">
        <v>4</v>
      </c>
      <c r="W147" s="336" t="str">
        <f>IF(V147=1,"Insignificante",IF(V147=2,"Menor",IF(V147=3,"Moderado",IF(V147=4,"Mayor",IF(V147=5,"Catastrófico", "No Aplica")))))</f>
        <v>Mayor</v>
      </c>
      <c r="X147" s="336">
        <v>2</v>
      </c>
      <c r="Y147" s="336" t="str">
        <f>IF(X147=1,"Raro",IF(X147=2,"Improbable",IF(X147=3,"Posible",IF(X147=4,"Probable",IF(X147=5,"Casi Seguro", "No Aplica")))))</f>
        <v>Improbable</v>
      </c>
      <c r="Z147" s="338">
        <f>X147*V147*N146</f>
        <v>88</v>
      </c>
      <c r="AA147" s="338" t="str">
        <f>IF(AND(Z147&gt;=Tablas!$B$39,Z147&lt;Tablas!$C$39),Tablas!$D$39,IF(AND(Z147&gt;=Tablas!$B$40,Z147&lt;Tablas!$C$40),Tablas!$D$40,IF(AND(Z147&gt;=Tablas!$B$41,Z147&lt;Tablas!$C$41),Tablas!$D$41,IF(AND(Z147&gt;=Tablas!$B$42,Z147&lt;=Tablas!$C$42),Tablas!$D$42,"No Aplica"))))</f>
        <v>Bajo</v>
      </c>
    </row>
    <row r="148" spans="1:27" ht="39.6" customHeight="1">
      <c r="A148" s="404"/>
      <c r="B148" s="357"/>
      <c r="C148" s="340"/>
      <c r="D148" s="340"/>
      <c r="E148" s="340"/>
      <c r="F148" s="360"/>
      <c r="G148" s="340"/>
      <c r="H148" s="340"/>
      <c r="I148" s="340"/>
      <c r="J148" s="340"/>
      <c r="K148" s="340"/>
      <c r="L148" s="340"/>
      <c r="M148" s="340"/>
      <c r="N148" s="340"/>
      <c r="O148" s="342" t="str">
        <f>$O$12</f>
        <v>No se cuenta con respaldo eléctrico ante ausencia prolongada del servicio eléctrico afectando la disponibilidad de los servicios de información.</v>
      </c>
      <c r="P148" s="335" t="str">
        <f>$P$12</f>
        <v>No disponibilidad de la información por ausencia del servicio eléctrico</v>
      </c>
      <c r="Q148" s="336" t="s">
        <v>54</v>
      </c>
      <c r="R148" s="336" t="s">
        <v>857</v>
      </c>
      <c r="S148" s="336" t="s">
        <v>25</v>
      </c>
      <c r="T148" s="337" t="s">
        <v>876</v>
      </c>
      <c r="U148" s="336" t="str">
        <f>IF(Q148="Lógico",Tablas!$I$17,IF(Q148="Físico",Tablas!$I$17,IF(Q148="Locativo",Tablas!$I$17,IF(Q148="Legal",Tablas!$I$19,IF(Q148="Reputacional",Tablas!$I$18,IF(Q148="Financiero",Tablas!$I$16))))))</f>
        <v>Continuidad Operativa</v>
      </c>
      <c r="V148" s="336">
        <v>4</v>
      </c>
      <c r="W148" s="336" t="str">
        <f>IF(V148=1,"Insignificante",IF(V148=2,"Menor",IF(V148=3,"Moderado",IF(V148=4,"Mayor",IF(V148=5,"Catastrófico", "No Aplica")))))</f>
        <v>Mayor</v>
      </c>
      <c r="X148" s="336">
        <v>3</v>
      </c>
      <c r="Y148" s="336" t="str">
        <f>IF(X148=1,"Raro",IF(X148=2,"Improbable",IF(X148=3,"Posible",IF(X148=4,"Probable",IF(X148=5,"Casi Seguro", "No Aplica")))))</f>
        <v>Posible</v>
      </c>
      <c r="Z148" s="338">
        <f>X148*V148*N146</f>
        <v>132</v>
      </c>
      <c r="AA148" s="338" t="str">
        <f>IF(AND(Z148&gt;=Tablas!$B$39,Z148&lt;Tablas!$C$39),Tablas!$D$39,IF(AND(Z148&gt;=Tablas!$B$40,Z148&lt;Tablas!$C$40),Tablas!$D$40,IF(AND(Z148&gt;=Tablas!$B$41,Z148&lt;Tablas!$C$41),Tablas!$D$41,IF(AND(Z148&gt;=Tablas!$B$42,Z148&lt;=Tablas!$C$42),Tablas!$D$42,"No Aplica"))))</f>
        <v>Moderado</v>
      </c>
    </row>
    <row r="149" spans="1:27" ht="39.6" customHeight="1">
      <c r="A149" s="404"/>
      <c r="B149" s="357"/>
      <c r="C149" s="340"/>
      <c r="D149" s="340"/>
      <c r="E149" s="340"/>
      <c r="F149" s="360"/>
      <c r="G149" s="340"/>
      <c r="H149" s="340"/>
      <c r="I149" s="340"/>
      <c r="J149" s="340"/>
      <c r="K149" s="340"/>
      <c r="L149" s="340"/>
      <c r="M149" s="340"/>
      <c r="N149" s="340"/>
      <c r="O149" s="343"/>
      <c r="P149" s="335" t="s">
        <v>877</v>
      </c>
      <c r="Q149" s="336" t="s">
        <v>54</v>
      </c>
      <c r="R149" s="336" t="s">
        <v>857</v>
      </c>
      <c r="S149" s="336" t="s">
        <v>25</v>
      </c>
      <c r="T149" s="337" t="s">
        <v>876</v>
      </c>
      <c r="U149" s="336" t="str">
        <f>IF(Q149="Lógico",Tablas!$I$17,IF(Q149="Físico",Tablas!$I$17,IF(Q149="Locativo",Tablas!$I$17,IF(Q149="Legal",Tablas!$I$19,IF(Q149="Reputacional",Tablas!$I$18,IF(Q149="Financiero",Tablas!$I$16))))))</f>
        <v>Continuidad Operativa</v>
      </c>
      <c r="V149" s="336">
        <v>5</v>
      </c>
      <c r="W149" s="336" t="str">
        <f>IF(V149=1,"Insignificante",IF(V149=2,"Menor",IF(V149=3,"Moderado",IF(V149=4,"Mayor",IF(V149=5,"Catastrófico", "No Aplica")))))</f>
        <v>Catastrófico</v>
      </c>
      <c r="X149" s="336">
        <v>2</v>
      </c>
      <c r="Y149" s="336" t="str">
        <f>IF(X149=1,"Raro",IF(X149=2,"Improbable",IF(X149=3,"Posible",IF(X149=4,"Probable",IF(X149=5,"Casi Seguro", "No Aplica")))))</f>
        <v>Improbable</v>
      </c>
      <c r="Z149" s="336">
        <f>X149*V149*N146</f>
        <v>110</v>
      </c>
      <c r="AA149" s="338" t="str">
        <f>IF(AND(Z149&gt;=Tablas!$B$39,Z149&lt;Tablas!$C$39),Tablas!$D$39,IF(AND(Z149&gt;=Tablas!$B$40,Z149&lt;Tablas!$C$40),Tablas!$D$40,IF(AND(Z149&gt;=Tablas!$B$41,Z149&lt;Tablas!$C$41),Tablas!$D$41,IF(AND(Z149&gt;=Tablas!$B$42,Z149&lt;=Tablas!$C$42),Tablas!$D$42,"No Aplica"))))</f>
        <v>Moderado</v>
      </c>
    </row>
    <row r="150" spans="1:27" ht="60">
      <c r="A150" s="405"/>
      <c r="B150" s="358"/>
      <c r="C150" s="345"/>
      <c r="D150" s="345"/>
      <c r="E150" s="345"/>
      <c r="F150" s="361"/>
      <c r="G150" s="345"/>
      <c r="H150" s="345"/>
      <c r="I150" s="345"/>
      <c r="J150" s="345"/>
      <c r="K150" s="345"/>
      <c r="L150" s="345"/>
      <c r="M150" s="345"/>
      <c r="N150" s="345"/>
      <c r="O150" s="335" t="str">
        <f>$O$14</f>
        <v>El centro de datos principal no cuenta con instalaciones físicas de tipo ambiental adecuadas para los equipos tecnológicos. (Ausencia de Piso falso, condiciones ambientales no adecuadas, fallas periódica en el sistema de aire acondicionado)</v>
      </c>
      <c r="P150" s="335" t="s">
        <v>874</v>
      </c>
      <c r="Q150" s="336" t="s">
        <v>54</v>
      </c>
      <c r="R150" s="336" t="s">
        <v>857</v>
      </c>
      <c r="S150" s="336" t="s">
        <v>25</v>
      </c>
      <c r="T150" s="337" t="s">
        <v>867</v>
      </c>
      <c r="U150" s="336" t="str">
        <f>IF(Q150="Lógico",Tablas!$I$17,IF(Q150="Físico",Tablas!$I$17,IF(Q150="Locativo",Tablas!$I$17,IF(Q150="Legal",Tablas!$I$19,IF(Q150="Reputacional",Tablas!$I$18,IF(Q150="Financiero",Tablas!$I$16))))))</f>
        <v>Continuidad Operativa</v>
      </c>
      <c r="V150" s="336">
        <v>4</v>
      </c>
      <c r="W150" s="336" t="str">
        <f>IF(V150=1,"Insignificante",IF(V150=2,"Menor",IF(V150=3,"Moderado",IF(V150=4,"Mayor",IF(V150=5,"Catastrófico", "No Aplica")))))</f>
        <v>Mayor</v>
      </c>
      <c r="X150" s="336">
        <v>3</v>
      </c>
      <c r="Y150" s="336" t="str">
        <f>IF(X150=1,"Raro",IF(X150=2,"Improbable",IF(X150=3,"Posible",IF(X150=4,"Probable",IF(X150=5,"Casi Seguro", "No Aplica")))))</f>
        <v>Posible</v>
      </c>
      <c r="Z150" s="338">
        <f>X150*V150*N146</f>
        <v>132</v>
      </c>
      <c r="AA150" s="338" t="str">
        <f>IF(AND(Z150&gt;=Tablas!$B$39,Z150&lt;Tablas!$C$39),Tablas!$D$39,IF(AND(Z150&gt;=Tablas!$B$40,Z150&lt;Tablas!$C$40),Tablas!$D$40,IF(AND(Z150&gt;=Tablas!$B$41,Z150&lt;Tablas!$C$41),Tablas!$D$41,IF(AND(Z150&gt;=Tablas!$B$42,Z150&lt;=Tablas!$C$42),Tablas!$D$42,"No Aplica"))))</f>
        <v>Moderado</v>
      </c>
    </row>
    <row r="151" spans="1:27" ht="39.6" customHeight="1">
      <c r="A151" s="403">
        <f>A146+1</f>
        <v>52</v>
      </c>
      <c r="B151" s="356" t="s">
        <v>795</v>
      </c>
      <c r="C151" s="333" t="s">
        <v>762</v>
      </c>
      <c r="D151" s="333" t="s">
        <v>974</v>
      </c>
      <c r="E151" s="333" t="s">
        <v>42</v>
      </c>
      <c r="F151" s="359" t="s">
        <v>763</v>
      </c>
      <c r="G151" s="333" t="str">
        <f t="shared" si="128"/>
        <v>Muy Alta</v>
      </c>
      <c r="H151" s="333">
        <v>5</v>
      </c>
      <c r="I151" s="333" t="str">
        <f t="shared" si="129"/>
        <v>Muy Alta</v>
      </c>
      <c r="J151" s="333">
        <v>5</v>
      </c>
      <c r="K151" s="333" t="str">
        <f t="shared" si="130"/>
        <v>Muy Alta</v>
      </c>
      <c r="L151" s="333">
        <v>5</v>
      </c>
      <c r="M151" s="333" t="str">
        <f t="shared" si="131"/>
        <v>Muy Alto</v>
      </c>
      <c r="N151" s="333">
        <f t="shared" si="132"/>
        <v>15</v>
      </c>
      <c r="O151" s="335" t="str">
        <f>O60</f>
        <v>Es posible el acceso por medio externo, se tiene ventana con comunicación directa a la calle. A nivel interno sólo se controla el acceso por una puerta con cerradura, la llave la controla el líder del proceso de TIC.</v>
      </c>
      <c r="P151" s="335" t="s">
        <v>963</v>
      </c>
      <c r="Q151" s="336" t="s">
        <v>54</v>
      </c>
      <c r="R151" s="336" t="s">
        <v>857</v>
      </c>
      <c r="S151" s="336" t="s">
        <v>25</v>
      </c>
      <c r="T151" s="337" t="s">
        <v>858</v>
      </c>
      <c r="U151" s="336" t="str">
        <f>IF(Q151="Lógico",Tablas!$I$17,IF(Q151="Físico",Tablas!$I$17,IF(Q151="Locativo",Tablas!$I$17,IF(Q151="Legal",Tablas!$I$19,IF(Q151="Reputacional",Tablas!$I$18,IF(Q151="Financiero",Tablas!$I$16))))))</f>
        <v>Continuidad Operativa</v>
      </c>
      <c r="V151" s="338">
        <v>4</v>
      </c>
      <c r="W151" s="338" t="str">
        <f t="shared" si="134"/>
        <v>Mayor</v>
      </c>
      <c r="X151" s="338">
        <v>3</v>
      </c>
      <c r="Y151" s="336" t="str">
        <f t="shared" si="97"/>
        <v>Posible</v>
      </c>
      <c r="Z151" s="338">
        <f t="shared" si="133"/>
        <v>180</v>
      </c>
      <c r="AA151" s="338" t="str">
        <f>IF(AND(Z151&gt;=Tablas!$B$39,Z151&lt;Tablas!$C$39),Tablas!$D$39,IF(AND(Z151&gt;=Tablas!$B$40,Z151&lt;Tablas!$C$40),Tablas!$D$40,IF(AND(Z151&gt;=Tablas!$B$41,Z151&lt;Tablas!$C$41),Tablas!$D$41,IF(AND(Z151&gt;=Tablas!$B$42,Z151&lt;=Tablas!$C$42),Tablas!$D$42,"No Aplica"))))</f>
        <v>Alto</v>
      </c>
    </row>
    <row r="152" spans="1:27" ht="59.45" customHeight="1">
      <c r="A152" s="404"/>
      <c r="B152" s="357"/>
      <c r="C152" s="340"/>
      <c r="D152" s="340"/>
      <c r="E152" s="340"/>
      <c r="F152" s="360"/>
      <c r="G152" s="340"/>
      <c r="H152" s="340"/>
      <c r="I152" s="340"/>
      <c r="J152" s="340"/>
      <c r="K152" s="340"/>
      <c r="L152" s="340"/>
      <c r="M152" s="340"/>
      <c r="N152" s="340"/>
      <c r="O152"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52" s="335" t="s">
        <v>964</v>
      </c>
      <c r="Q152" s="336" t="s">
        <v>54</v>
      </c>
      <c r="R152" s="336" t="s">
        <v>857</v>
      </c>
      <c r="S152" s="336" t="s">
        <v>25</v>
      </c>
      <c r="T152" s="337" t="s">
        <v>871</v>
      </c>
      <c r="U152" s="336" t="str">
        <f>IF(Q152="Lógico",Tablas!$I$17,IF(Q152="Físico",Tablas!$I$17,IF(Q152="Locativo",Tablas!$I$17,IF(Q152="Legal",Tablas!$I$19,IF(Q152="Reputacional",Tablas!$I$18,IF(Q152="Financiero",Tablas!$I$16))))))</f>
        <v>Continuidad Operativa</v>
      </c>
      <c r="V152" s="336">
        <v>4</v>
      </c>
      <c r="W152" s="336" t="str">
        <f t="shared" ref="W152:W157" si="135">IF(V152=1,"Insignificante",IF(V152=2,"Menor",IF(V152=3,"Moderado",IF(V152=4,"Mayor",IF(V152=5,"Catastrófico", "No Aplica")))))</f>
        <v>Mayor</v>
      </c>
      <c r="X152" s="336">
        <v>2</v>
      </c>
      <c r="Y152" s="336" t="str">
        <f t="shared" ref="Y152:Y157" si="136">IF(X152=1,"Raro",IF(X152=2,"Improbable",IF(X152=3,"Posible",IF(X152=4,"Probable",IF(X152=5,"Casi Seguro", "No Aplica")))))</f>
        <v>Improbable</v>
      </c>
      <c r="Z152" s="338">
        <f>X152*V152*N151</f>
        <v>120</v>
      </c>
      <c r="AA152" s="338" t="str">
        <f>IF(AND(Z152&gt;=Tablas!$B$39,Z152&lt;Tablas!$C$39),Tablas!$D$39,IF(AND(Z152&gt;=Tablas!$B$40,Z152&lt;Tablas!$C$40),Tablas!$D$40,IF(AND(Z152&gt;=Tablas!$B$41,Z152&lt;Tablas!$C$41),Tablas!$D$41,IF(AND(Z152&gt;=Tablas!$B$42,Z152&lt;=Tablas!$C$42),Tablas!$D$42,"No Aplica"))))</f>
        <v>Moderado</v>
      </c>
    </row>
    <row r="153" spans="1:27" ht="59.45" customHeight="1">
      <c r="A153" s="404"/>
      <c r="B153" s="357"/>
      <c r="C153" s="340"/>
      <c r="D153" s="340"/>
      <c r="E153" s="340"/>
      <c r="F153" s="360"/>
      <c r="G153" s="340"/>
      <c r="H153" s="340"/>
      <c r="I153" s="340"/>
      <c r="J153" s="340"/>
      <c r="K153" s="340"/>
      <c r="L153" s="340"/>
      <c r="M153" s="340"/>
      <c r="N153" s="340"/>
      <c r="O153" s="342" t="str">
        <f>$O$12</f>
        <v>No se cuenta con respaldo eléctrico ante ausencia prolongada del servicio eléctrico afectando la disponibilidad de los servicios de información.</v>
      </c>
      <c r="P153" s="335" t="str">
        <f>$P$12</f>
        <v>No disponibilidad de la información por ausencia del servicio eléctrico</v>
      </c>
      <c r="Q153" s="336" t="s">
        <v>54</v>
      </c>
      <c r="R153" s="336" t="s">
        <v>857</v>
      </c>
      <c r="S153" s="336" t="s">
        <v>25</v>
      </c>
      <c r="T153" s="337" t="s">
        <v>876</v>
      </c>
      <c r="U153" s="336" t="str">
        <f>IF(Q153="Lógico",Tablas!$I$17,IF(Q153="Físico",Tablas!$I$17,IF(Q153="Locativo",Tablas!$I$17,IF(Q153="Legal",Tablas!$I$19,IF(Q153="Reputacional",Tablas!$I$18,IF(Q153="Financiero",Tablas!$I$16))))))</f>
        <v>Continuidad Operativa</v>
      </c>
      <c r="V153" s="336">
        <v>4</v>
      </c>
      <c r="W153" s="336" t="str">
        <f t="shared" si="135"/>
        <v>Mayor</v>
      </c>
      <c r="X153" s="336">
        <v>3</v>
      </c>
      <c r="Y153" s="336" t="str">
        <f t="shared" si="136"/>
        <v>Posible</v>
      </c>
      <c r="Z153" s="338">
        <f>X153*V153*N151</f>
        <v>180</v>
      </c>
      <c r="AA153" s="338" t="str">
        <f>IF(AND(Z153&gt;=Tablas!$B$39,Z153&lt;Tablas!$C$39),Tablas!$D$39,IF(AND(Z153&gt;=Tablas!$B$40,Z153&lt;Tablas!$C$40),Tablas!$D$40,IF(AND(Z153&gt;=Tablas!$B$41,Z153&lt;Tablas!$C$41),Tablas!$D$41,IF(AND(Z153&gt;=Tablas!$B$42,Z153&lt;=Tablas!$C$42),Tablas!$D$42,"No Aplica"))))</f>
        <v>Alto</v>
      </c>
    </row>
    <row r="154" spans="1:27" ht="59.45" customHeight="1">
      <c r="A154" s="404"/>
      <c r="B154" s="357"/>
      <c r="C154" s="340"/>
      <c r="D154" s="340"/>
      <c r="E154" s="340"/>
      <c r="F154" s="360"/>
      <c r="G154" s="340"/>
      <c r="H154" s="340"/>
      <c r="I154" s="340"/>
      <c r="J154" s="340"/>
      <c r="K154" s="340"/>
      <c r="L154" s="340"/>
      <c r="M154" s="340"/>
      <c r="N154" s="340"/>
      <c r="O154" s="343"/>
      <c r="P154" s="335" t="s">
        <v>877</v>
      </c>
      <c r="Q154" s="336" t="s">
        <v>54</v>
      </c>
      <c r="R154" s="336" t="s">
        <v>857</v>
      </c>
      <c r="S154" s="336" t="s">
        <v>25</v>
      </c>
      <c r="T154" s="337" t="s">
        <v>876</v>
      </c>
      <c r="U154" s="336" t="str">
        <f>IF(Q154="Lógico",Tablas!$I$17,IF(Q154="Físico",Tablas!$I$17,IF(Q154="Locativo",Tablas!$I$17,IF(Q154="Legal",Tablas!$I$19,IF(Q154="Reputacional",Tablas!$I$18,IF(Q154="Financiero",Tablas!$I$16))))))</f>
        <v>Continuidad Operativa</v>
      </c>
      <c r="V154" s="336">
        <v>5</v>
      </c>
      <c r="W154" s="336" t="str">
        <f t="shared" si="135"/>
        <v>Catastrófico</v>
      </c>
      <c r="X154" s="336">
        <v>2</v>
      </c>
      <c r="Y154" s="336" t="str">
        <f t="shared" si="136"/>
        <v>Improbable</v>
      </c>
      <c r="Z154" s="336">
        <f>X154*V154*N151</f>
        <v>150</v>
      </c>
      <c r="AA154" s="338" t="str">
        <f>IF(AND(Z154&gt;=Tablas!$B$39,Z154&lt;Tablas!$C$39),Tablas!$D$39,IF(AND(Z154&gt;=Tablas!$B$40,Z154&lt;Tablas!$C$40),Tablas!$D$40,IF(AND(Z154&gt;=Tablas!$B$41,Z154&lt;Tablas!$C$41),Tablas!$D$41,IF(AND(Z154&gt;=Tablas!$B$42,Z154&lt;=Tablas!$C$42),Tablas!$D$42,"No Aplica"))))</f>
        <v>Moderado</v>
      </c>
    </row>
    <row r="155" spans="1:27" ht="60">
      <c r="A155" s="405"/>
      <c r="B155" s="358"/>
      <c r="C155" s="345"/>
      <c r="D155" s="345"/>
      <c r="E155" s="345"/>
      <c r="F155" s="361"/>
      <c r="G155" s="345"/>
      <c r="H155" s="345"/>
      <c r="I155" s="345"/>
      <c r="J155" s="345"/>
      <c r="K155" s="345"/>
      <c r="L155" s="345"/>
      <c r="M155" s="345"/>
      <c r="N155" s="345"/>
      <c r="O155" s="335" t="str">
        <f>$O$14</f>
        <v>El centro de datos principal no cuenta con instalaciones físicas de tipo ambiental adecuadas para los equipos tecnológicos. (Ausencia de Piso falso, condiciones ambientales no adecuadas, fallas periódica en el sistema de aire acondicionado)</v>
      </c>
      <c r="P155" s="335" t="s">
        <v>874</v>
      </c>
      <c r="Q155" s="336" t="s">
        <v>54</v>
      </c>
      <c r="R155" s="336" t="s">
        <v>857</v>
      </c>
      <c r="S155" s="336" t="s">
        <v>25</v>
      </c>
      <c r="T155" s="337" t="s">
        <v>867</v>
      </c>
      <c r="U155" s="336" t="str">
        <f>IF(Q155="Lógico",Tablas!$I$17,IF(Q155="Físico",Tablas!$I$17,IF(Q155="Locativo",Tablas!$I$17,IF(Q155="Legal",Tablas!$I$19,IF(Q155="Reputacional",Tablas!$I$18,IF(Q155="Financiero",Tablas!$I$16))))))</f>
        <v>Continuidad Operativa</v>
      </c>
      <c r="V155" s="336">
        <v>4</v>
      </c>
      <c r="W155" s="336" t="str">
        <f t="shared" si="135"/>
        <v>Mayor</v>
      </c>
      <c r="X155" s="336">
        <v>3</v>
      </c>
      <c r="Y155" s="336" t="str">
        <f t="shared" si="136"/>
        <v>Posible</v>
      </c>
      <c r="Z155" s="338">
        <f>X155*V155*N151</f>
        <v>180</v>
      </c>
      <c r="AA155" s="338" t="str">
        <f>IF(AND(Z155&gt;=Tablas!$B$39,Z155&lt;Tablas!$C$39),Tablas!$D$39,IF(AND(Z155&gt;=Tablas!$B$40,Z155&lt;Tablas!$C$40),Tablas!$D$40,IF(AND(Z155&gt;=Tablas!$B$41,Z155&lt;Tablas!$C$41),Tablas!$D$41,IF(AND(Z155&gt;=Tablas!$B$42,Z155&lt;=Tablas!$C$42),Tablas!$D$42,"No Aplica"))))</f>
        <v>Alto</v>
      </c>
    </row>
    <row r="156" spans="1:27" ht="52.9" customHeight="1">
      <c r="A156" s="403">
        <f>A151+1</f>
        <v>53</v>
      </c>
      <c r="B156" s="356" t="s">
        <v>975</v>
      </c>
      <c r="C156" s="333" t="s">
        <v>762</v>
      </c>
      <c r="D156" s="333" t="s">
        <v>976</v>
      </c>
      <c r="E156" s="333" t="s">
        <v>42</v>
      </c>
      <c r="F156" s="359" t="s">
        <v>765</v>
      </c>
      <c r="G156" s="333" t="str">
        <f t="shared" si="128"/>
        <v>Muy Baja</v>
      </c>
      <c r="H156" s="333">
        <v>1</v>
      </c>
      <c r="I156" s="333" t="str">
        <f t="shared" si="129"/>
        <v>Muy Baja</v>
      </c>
      <c r="J156" s="333">
        <v>1</v>
      </c>
      <c r="K156" s="333" t="str">
        <f t="shared" si="130"/>
        <v>Media</v>
      </c>
      <c r="L156" s="333">
        <v>3</v>
      </c>
      <c r="M156" s="333" t="str">
        <f t="shared" si="131"/>
        <v>Bajo</v>
      </c>
      <c r="N156" s="333">
        <f t="shared" si="132"/>
        <v>5</v>
      </c>
      <c r="O156" s="342" t="str">
        <f>$O$12</f>
        <v>No se cuenta con respaldo eléctrico ante ausencia prolongada del servicio eléctrico afectando la disponibilidad de los servicios de información.</v>
      </c>
      <c r="P156" s="335" t="str">
        <f>$P$12</f>
        <v>No disponibilidad de la información por ausencia del servicio eléctrico</v>
      </c>
      <c r="Q156" s="336" t="s">
        <v>54</v>
      </c>
      <c r="R156" s="336" t="s">
        <v>857</v>
      </c>
      <c r="S156" s="336" t="s">
        <v>25</v>
      </c>
      <c r="T156" s="337" t="s">
        <v>876</v>
      </c>
      <c r="U156" s="336" t="str">
        <f>IF(Q156="Lógico",Tablas!$I$17,IF(Q156="Físico",Tablas!$I$17,IF(Q156="Locativo",Tablas!$I$17,IF(Q156="Legal",Tablas!$I$19,IF(Q156="Reputacional",Tablas!$I$18,IF(Q156="Financiero",Tablas!$I$16))))))</f>
        <v>Continuidad Operativa</v>
      </c>
      <c r="V156" s="336">
        <v>4</v>
      </c>
      <c r="W156" s="336" t="str">
        <f t="shared" si="135"/>
        <v>Mayor</v>
      </c>
      <c r="X156" s="336">
        <v>3</v>
      </c>
      <c r="Y156" s="336" t="str">
        <f t="shared" si="136"/>
        <v>Posible</v>
      </c>
      <c r="Z156" s="338">
        <f>X156*V156*N156</f>
        <v>60</v>
      </c>
      <c r="AA156" s="338" t="str">
        <f>IF(AND(Z156&gt;=Tablas!$B$39,Z156&lt;Tablas!$C$39),Tablas!$D$39,IF(AND(Z156&gt;=Tablas!$B$40,Z156&lt;Tablas!$C$40),Tablas!$D$40,IF(AND(Z156&gt;=Tablas!$B$41,Z156&lt;Tablas!$C$41),Tablas!$D$41,IF(AND(Z156&gt;=Tablas!$B$42,Z156&lt;=Tablas!$C$42),Tablas!$D$42,"No Aplica"))))</f>
        <v>Bajo</v>
      </c>
    </row>
    <row r="157" spans="1:27" ht="52.9" customHeight="1">
      <c r="A157" s="404"/>
      <c r="B157" s="357"/>
      <c r="C157" s="340"/>
      <c r="D157" s="345"/>
      <c r="E157" s="340"/>
      <c r="F157" s="360"/>
      <c r="G157" s="340"/>
      <c r="H157" s="340"/>
      <c r="I157" s="340"/>
      <c r="J157" s="340"/>
      <c r="K157" s="340"/>
      <c r="L157" s="340"/>
      <c r="M157" s="340"/>
      <c r="N157" s="340"/>
      <c r="O157" s="343"/>
      <c r="P157" s="335" t="s">
        <v>877</v>
      </c>
      <c r="Q157" s="336" t="s">
        <v>54</v>
      </c>
      <c r="R157" s="336" t="s">
        <v>857</v>
      </c>
      <c r="S157" s="336" t="s">
        <v>25</v>
      </c>
      <c r="T157" s="337" t="s">
        <v>876</v>
      </c>
      <c r="U157" s="336" t="str">
        <f>IF(Q157="Lógico",Tablas!$I$17,IF(Q157="Físico",Tablas!$I$17,IF(Q157="Locativo",Tablas!$I$17,IF(Q157="Legal",Tablas!$I$19,IF(Q157="Reputacional",Tablas!$I$18,IF(Q157="Financiero",Tablas!$I$16))))))</f>
        <v>Continuidad Operativa</v>
      </c>
      <c r="V157" s="336">
        <v>5</v>
      </c>
      <c r="W157" s="336" t="str">
        <f t="shared" si="135"/>
        <v>Catastrófico</v>
      </c>
      <c r="X157" s="336">
        <v>2</v>
      </c>
      <c r="Y157" s="336" t="str">
        <f t="shared" si="136"/>
        <v>Improbable</v>
      </c>
      <c r="Z157" s="336">
        <f>X157*V157*N156</f>
        <v>50</v>
      </c>
      <c r="AA157" s="338" t="str">
        <f>IF(AND(Z157&gt;=Tablas!$B$39,Z157&lt;Tablas!$C$39),Tablas!$D$39,IF(AND(Z157&gt;=Tablas!$B$40,Z157&lt;Tablas!$C$40),Tablas!$D$40,IF(AND(Z157&gt;=Tablas!$B$41,Z157&lt;Tablas!$C$41),Tablas!$D$41,IF(AND(Z157&gt;=Tablas!$B$42,Z157&lt;=Tablas!$C$42),Tablas!$D$42,"No Aplica"))))</f>
        <v>Bajo</v>
      </c>
    </row>
    <row r="158" spans="1:27" ht="52.9" customHeight="1">
      <c r="A158" s="403">
        <f>A156+1</f>
        <v>54</v>
      </c>
      <c r="B158" s="356" t="s">
        <v>977</v>
      </c>
      <c r="C158" s="333" t="s">
        <v>762</v>
      </c>
      <c r="D158" s="333" t="str">
        <f>B164</f>
        <v>Servicio [COM_RT] Red Telefónica</v>
      </c>
      <c r="E158" s="333" t="s">
        <v>42</v>
      </c>
      <c r="F158" s="359" t="s">
        <v>841</v>
      </c>
      <c r="G158" s="333" t="str">
        <f t="shared" si="128"/>
        <v>Baja</v>
      </c>
      <c r="H158" s="333">
        <v>2</v>
      </c>
      <c r="I158" s="333" t="str">
        <f t="shared" si="129"/>
        <v>Baja</v>
      </c>
      <c r="J158" s="333">
        <v>2</v>
      </c>
      <c r="K158" s="333" t="str">
        <f t="shared" si="130"/>
        <v>Media</v>
      </c>
      <c r="L158" s="333">
        <v>3</v>
      </c>
      <c r="M158" s="333" t="str">
        <f t="shared" si="131"/>
        <v>Medio</v>
      </c>
      <c r="N158" s="333">
        <f t="shared" si="132"/>
        <v>7</v>
      </c>
      <c r="O158" s="335" t="str">
        <f>O60</f>
        <v>Es posible el acceso por medio externo, se tiene ventana con comunicación directa a la calle. A nivel interno sólo se controla el acceso por una puerta con cerradura, la llave la controla el líder del proceso de TIC.</v>
      </c>
      <c r="P158" s="335" t="s">
        <v>963</v>
      </c>
      <c r="Q158" s="336" t="s">
        <v>54</v>
      </c>
      <c r="R158" s="336" t="s">
        <v>857</v>
      </c>
      <c r="S158" s="336" t="s">
        <v>25</v>
      </c>
      <c r="T158" s="337" t="s">
        <v>858</v>
      </c>
      <c r="U158" s="336" t="str">
        <f>IF(Q158="Lógico",Tablas!$I$17,IF(Q158="Físico",Tablas!$I$17,IF(Q158="Locativo",Tablas!$I$17,IF(Q158="Legal",Tablas!$I$19,IF(Q158="Reputacional",Tablas!$I$18,IF(Q158="Financiero",Tablas!$I$16))))))</f>
        <v>Continuidad Operativa</v>
      </c>
      <c r="V158" s="338">
        <v>4</v>
      </c>
      <c r="W158" s="338" t="str">
        <f t="shared" si="134"/>
        <v>Mayor</v>
      </c>
      <c r="X158" s="338">
        <v>3</v>
      </c>
      <c r="Y158" s="336" t="str">
        <f t="shared" si="97"/>
        <v>Posible</v>
      </c>
      <c r="Z158" s="338">
        <f t="shared" si="133"/>
        <v>84</v>
      </c>
      <c r="AA158" s="338" t="str">
        <f>IF(AND(Z158&gt;=Tablas!$B$39,Z158&lt;Tablas!$C$39),Tablas!$D$39,IF(AND(Z158&gt;=Tablas!$B$40,Z158&lt;Tablas!$C$40),Tablas!$D$40,IF(AND(Z158&gt;=Tablas!$B$41,Z158&lt;Tablas!$C$41),Tablas!$D$41,IF(AND(Z158&gt;=Tablas!$B$42,Z158&lt;=Tablas!$C$42),Tablas!$D$42,"No Aplica"))))</f>
        <v>Bajo</v>
      </c>
    </row>
    <row r="159" spans="1:27" ht="52.9" customHeight="1">
      <c r="A159" s="404"/>
      <c r="B159" s="357"/>
      <c r="C159" s="340"/>
      <c r="D159" s="340"/>
      <c r="E159" s="340"/>
      <c r="F159" s="360"/>
      <c r="G159" s="340"/>
      <c r="H159" s="340"/>
      <c r="I159" s="340"/>
      <c r="J159" s="340"/>
      <c r="K159" s="340"/>
      <c r="L159" s="340"/>
      <c r="M159" s="340"/>
      <c r="N159" s="340"/>
      <c r="O159"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59" s="335" t="s">
        <v>964</v>
      </c>
      <c r="Q159" s="336" t="s">
        <v>54</v>
      </c>
      <c r="R159" s="336" t="s">
        <v>857</v>
      </c>
      <c r="S159" s="336" t="s">
        <v>25</v>
      </c>
      <c r="T159" s="337" t="s">
        <v>871</v>
      </c>
      <c r="U159" s="336" t="str">
        <f>IF(Q159="Lógico",Tablas!$I$17,IF(Q159="Físico",Tablas!$I$17,IF(Q159="Locativo",Tablas!$I$17,IF(Q159="Legal",Tablas!$I$19,IF(Q159="Reputacional",Tablas!$I$18,IF(Q159="Financiero",Tablas!$I$16))))))</f>
        <v>Continuidad Operativa</v>
      </c>
      <c r="V159" s="336">
        <v>4</v>
      </c>
      <c r="W159" s="336" t="str">
        <f>IF(V159=1,"Insignificante",IF(V159=2,"Menor",IF(V159=3,"Moderado",IF(V159=4,"Mayor",IF(V159=5,"Catastrófico", "No Aplica")))))</f>
        <v>Mayor</v>
      </c>
      <c r="X159" s="336">
        <v>2</v>
      </c>
      <c r="Y159" s="336" t="str">
        <f>IF(X159=1,"Raro",IF(X159=2,"Improbable",IF(X159=3,"Posible",IF(X159=4,"Probable",IF(X159=5,"Casi Seguro", "No Aplica")))))</f>
        <v>Improbable</v>
      </c>
      <c r="Z159" s="338">
        <f>X159*V159*N158</f>
        <v>56</v>
      </c>
      <c r="AA159" s="338" t="str">
        <f>IF(AND(Z159&gt;=Tablas!$B$39,Z159&lt;Tablas!$C$39),Tablas!$D$39,IF(AND(Z159&gt;=Tablas!$B$40,Z159&lt;Tablas!$C$40),Tablas!$D$40,IF(AND(Z159&gt;=Tablas!$B$41,Z159&lt;Tablas!$C$41),Tablas!$D$41,IF(AND(Z159&gt;=Tablas!$B$42,Z159&lt;=Tablas!$C$42),Tablas!$D$42,"No Aplica"))))</f>
        <v>Bajo</v>
      </c>
    </row>
    <row r="160" spans="1:27" ht="52.9" customHeight="1">
      <c r="A160" s="404"/>
      <c r="B160" s="357"/>
      <c r="C160" s="340"/>
      <c r="D160" s="340"/>
      <c r="E160" s="340"/>
      <c r="F160" s="360"/>
      <c r="G160" s="340"/>
      <c r="H160" s="340"/>
      <c r="I160" s="340"/>
      <c r="J160" s="340"/>
      <c r="K160" s="340"/>
      <c r="L160" s="340"/>
      <c r="M160" s="340"/>
      <c r="N160" s="340"/>
      <c r="O160" s="342" t="str">
        <f>$O$12</f>
        <v>No se cuenta con respaldo eléctrico ante ausencia prolongada del servicio eléctrico afectando la disponibilidad de los servicios de información.</v>
      </c>
      <c r="P160" s="335" t="str">
        <f>$P$12</f>
        <v>No disponibilidad de la información por ausencia del servicio eléctrico</v>
      </c>
      <c r="Q160" s="336" t="s">
        <v>54</v>
      </c>
      <c r="R160" s="336" t="s">
        <v>857</v>
      </c>
      <c r="S160" s="336" t="s">
        <v>25</v>
      </c>
      <c r="T160" s="337" t="s">
        <v>876</v>
      </c>
      <c r="U160" s="336" t="str">
        <f>IF(Q160="Lógico",Tablas!$I$17,IF(Q160="Físico",Tablas!$I$17,IF(Q160="Locativo",Tablas!$I$17,IF(Q160="Legal",Tablas!$I$19,IF(Q160="Reputacional",Tablas!$I$18,IF(Q160="Financiero",Tablas!$I$16))))))</f>
        <v>Continuidad Operativa</v>
      </c>
      <c r="V160" s="336">
        <v>4</v>
      </c>
      <c r="W160" s="336" t="str">
        <f>IF(V160=1,"Insignificante",IF(V160=2,"Menor",IF(V160=3,"Moderado",IF(V160=4,"Mayor",IF(V160=5,"Catastrófico", "No Aplica")))))</f>
        <v>Mayor</v>
      </c>
      <c r="X160" s="336">
        <v>3</v>
      </c>
      <c r="Y160" s="336" t="str">
        <f>IF(X160=1,"Raro",IF(X160=2,"Improbable",IF(X160=3,"Posible",IF(X160=4,"Probable",IF(X160=5,"Casi Seguro", "No Aplica")))))</f>
        <v>Posible</v>
      </c>
      <c r="Z160" s="338">
        <f>X160*V160*N158</f>
        <v>84</v>
      </c>
      <c r="AA160" s="338" t="str">
        <f>IF(AND(Z160&gt;=Tablas!$B$39,Z160&lt;Tablas!$C$39),Tablas!$D$39,IF(AND(Z160&gt;=Tablas!$B$40,Z160&lt;Tablas!$C$40),Tablas!$D$40,IF(AND(Z160&gt;=Tablas!$B$41,Z160&lt;Tablas!$C$41),Tablas!$D$41,IF(AND(Z160&gt;=Tablas!$B$42,Z160&lt;=Tablas!$C$42),Tablas!$D$42,"No Aplica"))))</f>
        <v>Bajo</v>
      </c>
    </row>
    <row r="161" spans="1:27" ht="52.9" customHeight="1">
      <c r="A161" s="404"/>
      <c r="B161" s="357"/>
      <c r="C161" s="340"/>
      <c r="D161" s="340"/>
      <c r="E161" s="340"/>
      <c r="F161" s="360"/>
      <c r="G161" s="340"/>
      <c r="H161" s="340"/>
      <c r="I161" s="340"/>
      <c r="J161" s="340"/>
      <c r="K161" s="340"/>
      <c r="L161" s="340"/>
      <c r="M161" s="340"/>
      <c r="N161" s="340"/>
      <c r="O161" s="343"/>
      <c r="P161" s="335" t="s">
        <v>877</v>
      </c>
      <c r="Q161" s="336" t="s">
        <v>54</v>
      </c>
      <c r="R161" s="336" t="s">
        <v>857</v>
      </c>
      <c r="S161" s="336" t="s">
        <v>25</v>
      </c>
      <c r="T161" s="337" t="s">
        <v>876</v>
      </c>
      <c r="U161" s="336" t="str">
        <f>IF(Q161="Lógico",Tablas!$I$17,IF(Q161="Físico",Tablas!$I$17,IF(Q161="Locativo",Tablas!$I$17,IF(Q161="Legal",Tablas!$I$19,IF(Q161="Reputacional",Tablas!$I$18,IF(Q161="Financiero",Tablas!$I$16))))))</f>
        <v>Continuidad Operativa</v>
      </c>
      <c r="V161" s="336">
        <v>5</v>
      </c>
      <c r="W161" s="336" t="str">
        <f>IF(V161=1,"Insignificante",IF(V161=2,"Menor",IF(V161=3,"Moderado",IF(V161=4,"Mayor",IF(V161=5,"Catastrófico", "No Aplica")))))</f>
        <v>Catastrófico</v>
      </c>
      <c r="X161" s="336">
        <v>2</v>
      </c>
      <c r="Y161" s="336" t="str">
        <f>IF(X161=1,"Raro",IF(X161=2,"Improbable",IF(X161=3,"Posible",IF(X161=4,"Probable",IF(X161=5,"Casi Seguro", "No Aplica")))))</f>
        <v>Improbable</v>
      </c>
      <c r="Z161" s="336">
        <f>X161*V161*N158</f>
        <v>70</v>
      </c>
      <c r="AA161" s="338" t="str">
        <f>IF(AND(Z161&gt;=Tablas!$B$39,Z161&lt;Tablas!$C$39),Tablas!$D$39,IF(AND(Z161&gt;=Tablas!$B$40,Z161&lt;Tablas!$C$40),Tablas!$D$40,IF(AND(Z161&gt;=Tablas!$B$41,Z161&lt;Tablas!$C$41),Tablas!$D$41,IF(AND(Z161&gt;=Tablas!$B$42,Z161&lt;=Tablas!$C$42),Tablas!$D$42,"No Aplica"))))</f>
        <v>Bajo</v>
      </c>
    </row>
    <row r="162" spans="1:27" ht="52.9" customHeight="1">
      <c r="A162" s="404"/>
      <c r="B162" s="357"/>
      <c r="C162" s="340"/>
      <c r="D162" s="340"/>
      <c r="E162" s="340"/>
      <c r="F162" s="360"/>
      <c r="G162" s="340"/>
      <c r="H162" s="340"/>
      <c r="I162" s="340"/>
      <c r="J162" s="340"/>
      <c r="K162" s="340"/>
      <c r="L162" s="340"/>
      <c r="M162" s="340"/>
      <c r="N162" s="340"/>
      <c r="O162" s="362" t="s">
        <v>900</v>
      </c>
      <c r="P162" s="335" t="s">
        <v>901</v>
      </c>
      <c r="Q162" s="336" t="s">
        <v>53</v>
      </c>
      <c r="R162" s="336" t="s">
        <v>857</v>
      </c>
      <c r="S162" s="336" t="s">
        <v>23</v>
      </c>
      <c r="T162" s="337" t="s">
        <v>902</v>
      </c>
      <c r="U162" s="336" t="str">
        <f>IF(Q162="Lógico",Tablas!$I$17,IF(Q162="Físico",Tablas!$I$17,IF(Q162="Locativo",Tablas!$I$17,IF(Q162="Legal",Tablas!$I$19,IF(Q162="Reputacional",Tablas!$I$18,IF(Q162="Financiero",Tablas!$I$16))))))</f>
        <v>Continuidad Operativa</v>
      </c>
      <c r="V162" s="336">
        <v>4</v>
      </c>
      <c r="W162" s="336" t="str">
        <f>IF(V162=1,"Insignificante",IF(V162=2,"Menor",IF(V162=3,"Moderado",IF(V162=4,"Mayor",IF(V162=5,"Catastrófico", "No Aplica")))))</f>
        <v>Mayor</v>
      </c>
      <c r="X162" s="336">
        <v>3</v>
      </c>
      <c r="Y162" s="336" t="str">
        <f>IF(X162=1,"Raro",IF(X162=2,"Improbable",IF(X162=3,"Posible",IF(X162=4,"Probable",IF(X162=5,"Casi Seguro", "No Aplica")))))</f>
        <v>Posible</v>
      </c>
      <c r="Z162" s="336">
        <f>X162*V162*N158</f>
        <v>84</v>
      </c>
      <c r="AA162" s="338" t="str">
        <f>IF(AND(Z162&gt;=Tablas!$B$39,Z162&lt;Tablas!$C$39),Tablas!$D$39,IF(AND(Z162&gt;=Tablas!$B$40,Z162&lt;Tablas!$C$40),Tablas!$D$40,IF(AND(Z162&gt;=Tablas!$B$41,Z162&lt;Tablas!$C$41),Tablas!$D$41,IF(AND(Z162&gt;=Tablas!$B$42,Z162&lt;=Tablas!$C$42),Tablas!$D$42,"No Aplica"))))</f>
        <v>Bajo</v>
      </c>
    </row>
    <row r="163" spans="1:27" ht="52.9" customHeight="1">
      <c r="A163" s="405"/>
      <c r="B163" s="358"/>
      <c r="C163" s="345"/>
      <c r="D163" s="345"/>
      <c r="E163" s="345"/>
      <c r="F163" s="361"/>
      <c r="G163" s="345"/>
      <c r="H163" s="345"/>
      <c r="I163" s="345"/>
      <c r="J163" s="345"/>
      <c r="K163" s="345"/>
      <c r="L163" s="345"/>
      <c r="M163" s="345"/>
      <c r="N163" s="345"/>
      <c r="O163" s="335" t="str">
        <f>$O$14</f>
        <v>El centro de datos principal no cuenta con instalaciones físicas de tipo ambiental adecuadas para los equipos tecnológicos. (Ausencia de Piso falso, condiciones ambientales no adecuadas, fallas periódica en el sistema de aire acondicionado)</v>
      </c>
      <c r="P163" s="335" t="s">
        <v>874</v>
      </c>
      <c r="Q163" s="336" t="s">
        <v>54</v>
      </c>
      <c r="R163" s="336" t="s">
        <v>857</v>
      </c>
      <c r="S163" s="336" t="s">
        <v>25</v>
      </c>
      <c r="T163" s="337" t="s">
        <v>867</v>
      </c>
      <c r="U163" s="336" t="str">
        <f>IF(Q163="Lógico",Tablas!$I$17,IF(Q163="Físico",Tablas!$I$17,IF(Q163="Locativo",Tablas!$I$17,IF(Q163="Legal",Tablas!$I$19,IF(Q163="Reputacional",Tablas!$I$18,IF(Q163="Financiero",Tablas!$I$16))))))</f>
        <v>Continuidad Operativa</v>
      </c>
      <c r="V163" s="336">
        <v>4</v>
      </c>
      <c r="W163" s="336" t="str">
        <f>IF(V163=1,"Insignificante",IF(V163=2,"Menor",IF(V163=3,"Moderado",IF(V163=4,"Mayor",IF(V163=5,"Catastrófico", "No Aplica")))))</f>
        <v>Mayor</v>
      </c>
      <c r="X163" s="336">
        <v>3</v>
      </c>
      <c r="Y163" s="336" t="str">
        <f>IF(X163=1,"Raro",IF(X163=2,"Improbable",IF(X163=3,"Posible",IF(X163=4,"Probable",IF(X163=5,"Casi Seguro", "No Aplica")))))</f>
        <v>Posible</v>
      </c>
      <c r="Z163" s="338">
        <f>X163*V163*N158</f>
        <v>84</v>
      </c>
      <c r="AA163" s="338" t="str">
        <f>IF(AND(Z163&gt;=Tablas!$B$39,Z163&lt;Tablas!$C$39),Tablas!$D$39,IF(AND(Z163&gt;=Tablas!$B$40,Z163&lt;Tablas!$C$40),Tablas!$D$40,IF(AND(Z163&gt;=Tablas!$B$41,Z163&lt;Tablas!$C$41),Tablas!$D$41,IF(AND(Z163&gt;=Tablas!$B$42,Z163&lt;=Tablas!$C$42),Tablas!$D$42,"No Aplica"))))</f>
        <v>Bajo</v>
      </c>
    </row>
    <row r="164" spans="1:27" ht="52.9" customHeight="1">
      <c r="A164" s="406">
        <f>A158+1</f>
        <v>55</v>
      </c>
      <c r="B164" s="347" t="s">
        <v>978</v>
      </c>
      <c r="C164" s="348" t="s">
        <v>762</v>
      </c>
      <c r="D164" s="348"/>
      <c r="E164" s="348" t="s">
        <v>771</v>
      </c>
      <c r="F164" s="348" t="s">
        <v>841</v>
      </c>
      <c r="G164" s="348" t="str">
        <f t="shared" ref="G164" si="137">IF(H164=1,"Muy Baja",IF(H164=2,"Baja",IF(H164=3,"Media",IF(H164=4,"Alta",IF(H164=5,"Muy Alta", "No Aplica")))))</f>
        <v>Baja</v>
      </c>
      <c r="H164" s="350">
        <v>2</v>
      </c>
      <c r="I164" s="350" t="str">
        <f t="shared" ref="I164" si="138">IF(J164=1,"Muy Baja",IF(J164=2,"Baja",IF(J164=3,"Media",IF(J164=4,"Alta",IF(J164=5,"Muy Alta", "No Aplica")))))</f>
        <v>Baja</v>
      </c>
      <c r="J164" s="350">
        <v>2</v>
      </c>
      <c r="K164" s="350" t="str">
        <f t="shared" ref="K164" si="139">IF(L164=1,"Muy Baja",IF(L164=2,"Baja",IF(L164=3,"Media",IF(L164=4,"Alta",IF(L164=5,"Muy Alta", "No Aplica")))))</f>
        <v>Media</v>
      </c>
      <c r="L164" s="350">
        <v>3</v>
      </c>
      <c r="M164" s="353" t="str">
        <f t="shared" ref="M164" si="140">IF(AND(N164&gt;0,N164&lt;4),"Muy Bajo",IF(AND(N164&gt;=4,N164&lt;7),"Bajo",IF(AND(N164&gt;=7,N164&lt;10),"Medio",IF(AND(N164&gt;=10,N164&lt;13),"Alto",IF(AND(N164&gt;=13,N164&lt;=15),"Muy Alto", "No Aplica")))))</f>
        <v>Medio</v>
      </c>
      <c r="N164" s="363">
        <f t="shared" ref="N164" si="141">SUM(H164,J164,L164)</f>
        <v>7</v>
      </c>
      <c r="O164" s="335" t="s">
        <v>868</v>
      </c>
      <c r="P164" s="335" t="s">
        <v>959</v>
      </c>
      <c r="Q164" s="336" t="s">
        <v>54</v>
      </c>
      <c r="R164" s="336" t="s">
        <v>857</v>
      </c>
      <c r="S164" s="336" t="s">
        <v>25</v>
      </c>
      <c r="T164" s="337" t="s">
        <v>869</v>
      </c>
      <c r="U164" s="336" t="str">
        <f>IF(Q164="Lógico",Tablas!$I$17,IF(Q164="Físico",Tablas!$I$17,IF(Q164="Locativo",Tablas!$I$17,IF(Q164="Legal",Tablas!$I$19,IF(Q164="Reputacional",Tablas!$I$18,IF(Q164="Financiero",Tablas!$I$16))))))</f>
        <v>Continuidad Operativa</v>
      </c>
      <c r="V164" s="336">
        <v>4</v>
      </c>
      <c r="W164" s="336" t="str">
        <f t="shared" ref="W164:W166" si="142">IF(V164=1,"Insignificante",IF(V164=2,"Menor",IF(V164=3,"Moderado",IF(V164=4,"Mayor",IF(V164=5,"Catastrófico", "No Aplica")))))</f>
        <v>Mayor</v>
      </c>
      <c r="X164" s="336">
        <v>3</v>
      </c>
      <c r="Y164" s="336" t="str">
        <f t="shared" ref="Y164:Y166" si="143">IF(X164=1,"Raro",IF(X164=2,"Improbable",IF(X164=3,"Posible",IF(X164=4,"Probable",IF(X164=5,"Casi Seguro", "No Aplica")))))</f>
        <v>Posible</v>
      </c>
      <c r="Z164" s="336">
        <f>X164*V164*N164</f>
        <v>84</v>
      </c>
      <c r="AA164" s="338" t="str">
        <f>IF(AND(Z164&gt;=Tablas!$B$39,Z164&lt;Tablas!$C$39),Tablas!$D$39,IF(AND(Z164&gt;=Tablas!$B$40,Z164&lt;Tablas!$C$40),Tablas!$D$40,IF(AND(Z164&gt;=Tablas!$B$41,Z164&lt;Tablas!$C$41),Tablas!$D$41,IF(AND(Z164&gt;=Tablas!$B$42,Z164&lt;=Tablas!$C$42),Tablas!$D$42,"No Aplica"))))</f>
        <v>Bajo</v>
      </c>
    </row>
    <row r="165" spans="1:27" ht="52.9" customHeight="1">
      <c r="A165" s="406">
        <f>A164+1</f>
        <v>56</v>
      </c>
      <c r="B165" s="347" t="s">
        <v>849</v>
      </c>
      <c r="C165" s="348" t="s">
        <v>762</v>
      </c>
      <c r="D165" s="348" t="s">
        <v>948</v>
      </c>
      <c r="E165" s="348" t="s">
        <v>771</v>
      </c>
      <c r="F165" s="348" t="s">
        <v>763</v>
      </c>
      <c r="G165" s="348" t="str">
        <f t="shared" ref="G165" si="144">IF(H165=1,"Muy Baja",IF(H165=2,"Baja",IF(H165=3,"Media",IF(H165=4,"Alta",IF(H165=5,"Muy Alta", "No Aplica")))))</f>
        <v>Media</v>
      </c>
      <c r="H165" s="348">
        <v>3</v>
      </c>
      <c r="I165" s="348" t="str">
        <f t="shared" ref="I165" si="145">IF(J165=1,"Muy Baja",IF(J165=2,"Baja",IF(J165=3,"Media",IF(J165=4,"Alta",IF(J165=5,"Muy Alta", "No Aplica")))))</f>
        <v>Media</v>
      </c>
      <c r="J165" s="348">
        <v>3</v>
      </c>
      <c r="K165" s="348" t="str">
        <f t="shared" ref="K165" si="146">IF(L165=1,"Muy Baja",IF(L165=2,"Baja",IF(L165=3,"Media",IF(L165=4,"Alta",IF(L165=5,"Muy Alta", "No Aplica")))))</f>
        <v>Muy Alta</v>
      </c>
      <c r="L165" s="348">
        <v>5</v>
      </c>
      <c r="M165" s="349" t="str">
        <f t="shared" ref="M165" si="147">IF(AND(N165&gt;0,N165&lt;4),"Muy Bajo",IF(AND(N165&gt;=4,N165&lt;7),"Bajo",IF(AND(N165&gt;=7,N165&lt;10),"Medio",IF(AND(N165&gt;=10,N165&lt;13),"Alto",IF(AND(N165&gt;=13,N165&lt;=15),"Muy Alto", "No Aplica")))))</f>
        <v>Alto</v>
      </c>
      <c r="N165" s="364">
        <f t="shared" ref="N165" si="148">SUM(H165,J165,L165)</f>
        <v>11</v>
      </c>
      <c r="O165" s="335" t="str">
        <f>O164</f>
        <v>El cableado estructurado presente en el Centro de datos principal presenta retrasos en su instalación, no cuenta con canaletas adecuadas para su distribución.</v>
      </c>
      <c r="P165" s="335" t="str">
        <f>P164</f>
        <v>Afectación de la disponibilidad de los servicios de información por fallas en el cableado estructurado</v>
      </c>
      <c r="Q165" s="336" t="s">
        <v>54</v>
      </c>
      <c r="R165" s="336" t="s">
        <v>857</v>
      </c>
      <c r="S165" s="336" t="s">
        <v>25</v>
      </c>
      <c r="T165" s="337" t="s">
        <v>869</v>
      </c>
      <c r="U165" s="336" t="str">
        <f>IF(Q165="Lógico",Tablas!$I$17,IF(Q165="Físico",Tablas!$I$17,IF(Q165="Locativo",Tablas!$I$17,IF(Q165="Legal",Tablas!$I$19,IF(Q165="Reputacional",Tablas!$I$18,IF(Q165="Financiero",Tablas!$I$16))))))</f>
        <v>Continuidad Operativa</v>
      </c>
      <c r="V165" s="336">
        <v>4</v>
      </c>
      <c r="W165" s="336" t="str">
        <f t="shared" si="142"/>
        <v>Mayor</v>
      </c>
      <c r="X165" s="336">
        <v>3</v>
      </c>
      <c r="Y165" s="336" t="str">
        <f t="shared" si="143"/>
        <v>Posible</v>
      </c>
      <c r="Z165" s="336">
        <f>X165*V165*N164</f>
        <v>84</v>
      </c>
      <c r="AA165" s="338" t="str">
        <f>IF(AND(Z165&gt;=Tablas!$B$39,Z165&lt;Tablas!$C$39),Tablas!$D$39,IF(AND(Z165&gt;=Tablas!$B$40,Z165&lt;Tablas!$C$40),Tablas!$D$40,IF(AND(Z165&gt;=Tablas!$B$41,Z165&lt;Tablas!$C$41),Tablas!$D$41,IF(AND(Z165&gt;=Tablas!$B$42,Z165&lt;=Tablas!$C$42),Tablas!$D$42,"No Aplica"))))</f>
        <v>Bajo</v>
      </c>
    </row>
    <row r="166" spans="1:27" ht="52.9" customHeight="1">
      <c r="A166" s="406">
        <f t="shared" ref="A166:A185" si="149">A165+1</f>
        <v>57</v>
      </c>
      <c r="B166" s="365" t="s">
        <v>979</v>
      </c>
      <c r="C166" s="348" t="s">
        <v>762</v>
      </c>
      <c r="D166" s="348" t="s">
        <v>953</v>
      </c>
      <c r="E166" s="348" t="s">
        <v>771</v>
      </c>
      <c r="F166" s="348" t="s">
        <v>763</v>
      </c>
      <c r="G166" s="348" t="str">
        <f t="shared" ref="G166:G169" si="150">IF(H166=1,"Muy Baja",IF(H166=2,"Baja",IF(H166=3,"Media",IF(H166=4,"Alta",IF(H166=5,"Muy Alta", "No Aplica")))))</f>
        <v>Muy Baja</v>
      </c>
      <c r="H166" s="348">
        <v>1</v>
      </c>
      <c r="I166" s="348" t="str">
        <f t="shared" ref="I166:I169" si="151">IF(J166=1,"Muy Baja",IF(J166=2,"Baja",IF(J166=3,"Media",IF(J166=4,"Alta",IF(J166=5,"Muy Alta", "No Aplica")))))</f>
        <v>Muy Baja</v>
      </c>
      <c r="J166" s="350">
        <v>1</v>
      </c>
      <c r="K166" s="348" t="str">
        <f t="shared" ref="K166:K169" si="152">IF(L166=1,"Muy Baja",IF(L166=2,"Baja",IF(L166=3,"Media",IF(L166=4,"Alta",IF(L166=5,"Muy Alta", "No Aplica")))))</f>
        <v>Media</v>
      </c>
      <c r="L166" s="348">
        <v>3</v>
      </c>
      <c r="M166" s="349" t="str">
        <f t="shared" ref="M166:M169" si="153">IF(AND(N166&gt;0,N166&lt;4),"Muy Bajo",IF(AND(N166&gt;=4,N166&lt;7),"Bajo",IF(AND(N166&gt;=7,N166&lt;10),"Medio",IF(AND(N166&gt;=10,N166&lt;13),"Alto",IF(AND(N166&gt;=13,N166&lt;=15),"Muy Alto", "No Aplica")))))</f>
        <v>Bajo</v>
      </c>
      <c r="N166" s="364">
        <f t="shared" ref="N166:N181" si="154">SUM(H166,J166,L166)</f>
        <v>5</v>
      </c>
      <c r="O166" s="335" t="str">
        <f>O164</f>
        <v>El cableado estructurado presente en el Centro de datos principal presenta retrasos en su instalación, no cuenta con canaletas adecuadas para su distribución.</v>
      </c>
      <c r="P166" s="335" t="str">
        <f>P164</f>
        <v>Afectación de la disponibilidad de los servicios de información por fallas en el cableado estructurado</v>
      </c>
      <c r="Q166" s="336" t="s">
        <v>54</v>
      </c>
      <c r="R166" s="336" t="s">
        <v>857</v>
      </c>
      <c r="S166" s="336" t="s">
        <v>25</v>
      </c>
      <c r="T166" s="337" t="s">
        <v>869</v>
      </c>
      <c r="U166" s="336" t="str">
        <f>IF(Q166="Lógico",Tablas!$I$17,IF(Q166="Físico",Tablas!$I$17,IF(Q166="Locativo",Tablas!$I$17,IF(Q166="Legal",Tablas!$I$19,IF(Q166="Reputacional",Tablas!$I$18,IF(Q166="Financiero",Tablas!$I$16))))))</f>
        <v>Continuidad Operativa</v>
      </c>
      <c r="V166" s="336">
        <v>4</v>
      </c>
      <c r="W166" s="336" t="str">
        <f t="shared" si="142"/>
        <v>Mayor</v>
      </c>
      <c r="X166" s="336">
        <v>3</v>
      </c>
      <c r="Y166" s="336" t="str">
        <f t="shared" si="143"/>
        <v>Posible</v>
      </c>
      <c r="Z166" s="336">
        <f t="shared" ref="Z166" si="155">X166*V166*N165</f>
        <v>132</v>
      </c>
      <c r="AA166" s="338" t="str">
        <f>IF(AND(Z166&gt;=Tablas!$B$39,Z166&lt;Tablas!$C$39),Tablas!$D$39,IF(AND(Z166&gt;=Tablas!$B$40,Z166&lt;Tablas!$C$40),Tablas!$D$40,IF(AND(Z166&gt;=Tablas!$B$41,Z166&lt;Tablas!$C$41),Tablas!$D$41,IF(AND(Z166&gt;=Tablas!$B$42,Z166&lt;=Tablas!$C$42),Tablas!$D$42,"No Aplica"))))</f>
        <v>Moderado</v>
      </c>
    </row>
    <row r="167" spans="1:27" ht="39.6" customHeight="1">
      <c r="A167" s="406">
        <f t="shared" si="149"/>
        <v>58</v>
      </c>
      <c r="B167" s="347" t="s">
        <v>796</v>
      </c>
      <c r="C167" s="348" t="s">
        <v>762</v>
      </c>
      <c r="D167" s="348" t="s">
        <v>948</v>
      </c>
      <c r="E167" s="348" t="s">
        <v>771</v>
      </c>
      <c r="F167" s="348" t="s">
        <v>763</v>
      </c>
      <c r="G167" s="348" t="str">
        <f t="shared" si="150"/>
        <v>Muy Baja</v>
      </c>
      <c r="H167" s="348">
        <v>1</v>
      </c>
      <c r="I167" s="348" t="str">
        <f t="shared" si="151"/>
        <v>Baja</v>
      </c>
      <c r="J167" s="348">
        <v>2</v>
      </c>
      <c r="K167" s="348" t="str">
        <f t="shared" si="152"/>
        <v>Muy Alta</v>
      </c>
      <c r="L167" s="348">
        <v>5</v>
      </c>
      <c r="M167" s="349" t="str">
        <f t="shared" si="153"/>
        <v>Medio</v>
      </c>
      <c r="N167" s="364">
        <f t="shared" si="154"/>
        <v>8</v>
      </c>
      <c r="O167" s="366" t="s">
        <v>888</v>
      </c>
      <c r="P167" s="335" t="s">
        <v>889</v>
      </c>
      <c r="Q167" s="367" t="s">
        <v>53</v>
      </c>
      <c r="R167" s="336" t="s">
        <v>857</v>
      </c>
      <c r="S167" s="336" t="s">
        <v>25</v>
      </c>
      <c r="T167" s="337" t="s">
        <v>890</v>
      </c>
      <c r="U167" s="336" t="str">
        <f>IF(Q167="Lógico",Tablas!$I$17,IF(Q167="Físico",Tablas!$I$17,IF(Q167="Locativo",Tablas!$I$17,IF(Q167="Legal",Tablas!$I$19,IF(Q167="Reputacional",Tablas!$I$18,IF(Q167="Financiero",Tablas!$I$16))))))</f>
        <v>Continuidad Operativa</v>
      </c>
      <c r="V167" s="338">
        <v>3</v>
      </c>
      <c r="W167" s="338" t="str">
        <f t="shared" ref="W167:W175" si="156">IF(V167=1,"Insignificante",IF(V167=2,"Menor",IF(V167=3,"Moderado",IF(V167=4,"Mayor",IF(V167=5,"Catastrófico", "No Aplica")))))</f>
        <v>Moderado</v>
      </c>
      <c r="X167" s="338">
        <v>3</v>
      </c>
      <c r="Y167" s="336" t="str">
        <f t="shared" si="97"/>
        <v>Posible</v>
      </c>
      <c r="Z167" s="338">
        <f t="shared" ref="Z167:Z170" si="157">X167*V167*N167</f>
        <v>72</v>
      </c>
      <c r="AA167" s="338" t="str">
        <f>IF(AND(Z167&gt;=Tablas!$B$39,Z167&lt;Tablas!$C$39),Tablas!$D$39,IF(AND(Z167&gt;=Tablas!$B$40,Z167&lt;Tablas!$C$40),Tablas!$D$40,IF(AND(Z167&gt;=Tablas!$B$41,Z167&lt;Tablas!$C$41),Tablas!$D$41,IF(AND(Z167&gt;=Tablas!$B$42,Z167&lt;=Tablas!$C$42),Tablas!$D$42,"No Aplica"))))</f>
        <v>Bajo</v>
      </c>
    </row>
    <row r="168" spans="1:27" ht="37.15" customHeight="1">
      <c r="A168" s="406">
        <f>A167+1</f>
        <v>59</v>
      </c>
      <c r="B168" s="368" t="s">
        <v>798</v>
      </c>
      <c r="C168" s="348" t="s">
        <v>911</v>
      </c>
      <c r="D168" s="348" t="s">
        <v>954</v>
      </c>
      <c r="E168" s="348" t="s">
        <v>854</v>
      </c>
      <c r="F168" s="369"/>
      <c r="G168" s="348" t="str">
        <f t="shared" si="150"/>
        <v>Media</v>
      </c>
      <c r="H168" s="348">
        <v>3</v>
      </c>
      <c r="I168" s="348" t="str">
        <f t="shared" si="151"/>
        <v>Media</v>
      </c>
      <c r="J168" s="348">
        <v>3</v>
      </c>
      <c r="K168" s="348" t="str">
        <f t="shared" si="152"/>
        <v>Baja</v>
      </c>
      <c r="L168" s="348">
        <v>2</v>
      </c>
      <c r="M168" s="349" t="str">
        <f t="shared" si="153"/>
        <v>Medio</v>
      </c>
      <c r="N168" s="348">
        <f t="shared" si="154"/>
        <v>8</v>
      </c>
      <c r="O168" s="362" t="s">
        <v>942</v>
      </c>
      <c r="P168" s="335" t="s">
        <v>935</v>
      </c>
      <c r="Q168" s="336" t="s">
        <v>53</v>
      </c>
      <c r="R168" s="336" t="s">
        <v>857</v>
      </c>
      <c r="S168" s="336" t="s">
        <v>23</v>
      </c>
      <c r="T168" s="337" t="s">
        <v>943</v>
      </c>
      <c r="U168" s="336" t="str">
        <f>IF(Q168="Lógico",Tablas!$I$17,IF(Q168="Físico",Tablas!$I$17,IF(Q168="Locativo",Tablas!$I$17,IF(Q168="Legal",Tablas!$I$19,IF(Q168="Reputacional",Tablas!$I$18,IF(Q168="Financiero",Tablas!$I$16))))))</f>
        <v>Continuidad Operativa</v>
      </c>
      <c r="V168" s="338">
        <v>3</v>
      </c>
      <c r="W168" s="338" t="str">
        <f t="shared" si="156"/>
        <v>Moderado</v>
      </c>
      <c r="X168" s="338">
        <v>2</v>
      </c>
      <c r="Y168" s="336" t="str">
        <f t="shared" si="97"/>
        <v>Improbable</v>
      </c>
      <c r="Z168" s="338">
        <f t="shared" si="157"/>
        <v>48</v>
      </c>
      <c r="AA168" s="338" t="str">
        <f>IF(AND(Z168&gt;=Tablas!$B$39,Z168&lt;Tablas!$C$39),Tablas!$D$39,IF(AND(Z168&gt;=Tablas!$B$40,Z168&lt;Tablas!$C$40),Tablas!$D$40,IF(AND(Z168&gt;=Tablas!$B$41,Z168&lt;Tablas!$C$41),Tablas!$D$41,IF(AND(Z168&gt;=Tablas!$B$42,Z168&lt;=Tablas!$C$42),Tablas!$D$42,"No Aplica"))))</f>
        <v>Bajo</v>
      </c>
    </row>
    <row r="169" spans="1:27" ht="52.9" customHeight="1">
      <c r="A169" s="406">
        <f>A168+1</f>
        <v>60</v>
      </c>
      <c r="B169" s="365" t="s">
        <v>797</v>
      </c>
      <c r="C169" s="348" t="s">
        <v>762</v>
      </c>
      <c r="D169" s="348" t="s">
        <v>954</v>
      </c>
      <c r="E169" s="348" t="s">
        <v>854</v>
      </c>
      <c r="F169" s="348"/>
      <c r="G169" s="348" t="str">
        <f t="shared" si="150"/>
        <v>Alta</v>
      </c>
      <c r="H169" s="348">
        <v>4</v>
      </c>
      <c r="I169" s="348" t="str">
        <f t="shared" si="151"/>
        <v>Alta</v>
      </c>
      <c r="J169" s="348">
        <v>4</v>
      </c>
      <c r="K169" s="348" t="str">
        <f t="shared" si="152"/>
        <v>Alta</v>
      </c>
      <c r="L169" s="348">
        <v>4</v>
      </c>
      <c r="M169" s="349" t="str">
        <f t="shared" si="153"/>
        <v>Alto</v>
      </c>
      <c r="N169" s="348">
        <f t="shared" si="154"/>
        <v>12</v>
      </c>
      <c r="O169" s="362" t="str">
        <f>O168</f>
        <v>Débil control de acceso a la información.</v>
      </c>
      <c r="P169" s="335" t="str">
        <f>$P$168</f>
        <v>Pérdida de la confidencialidad de la información</v>
      </c>
      <c r="Q169" s="336" t="s">
        <v>53</v>
      </c>
      <c r="R169" s="336" t="s">
        <v>857</v>
      </c>
      <c r="S169" s="336" t="s">
        <v>23</v>
      </c>
      <c r="T169" s="337" t="s">
        <v>943</v>
      </c>
      <c r="U169" s="338" t="str">
        <f>IF(Q169="Lógico",Tablas!$I$17,IF(Q169="Físico",Tablas!$I$17,IF(Q169="Locativo",Tablas!$I$17,IF(Q169="Legal",Tablas!$I$19,IF(Q169="Reputacional",Tablas!$I$18,IF(Q169="Financiero",Tablas!$I$16))))))</f>
        <v>Continuidad Operativa</v>
      </c>
      <c r="V169" s="338">
        <v>3</v>
      </c>
      <c r="W169" s="336" t="str">
        <f t="shared" si="156"/>
        <v>Moderado</v>
      </c>
      <c r="X169" s="338">
        <v>2</v>
      </c>
      <c r="Y169" s="336" t="str">
        <f t="shared" si="97"/>
        <v>Improbable</v>
      </c>
      <c r="Z169" s="338">
        <f t="shared" si="157"/>
        <v>72</v>
      </c>
      <c r="AA169" s="338" t="str">
        <f>IF(AND(Z169&gt;=Tablas!$B$39,Z169&lt;Tablas!$C$39),Tablas!$D$39,IF(AND(Z169&gt;=Tablas!$B$40,Z169&lt;Tablas!$C$40),Tablas!$D$40,IF(AND(Z169&gt;=Tablas!$B$41,Z169&lt;Tablas!$C$41),Tablas!$D$41,IF(AND(Z169&gt;=Tablas!$B$42,Z169&lt;=Tablas!$C$42),Tablas!$D$42,"No Aplica"))))</f>
        <v>Bajo</v>
      </c>
    </row>
    <row r="170" spans="1:27" ht="34.9" customHeight="1">
      <c r="A170" s="406">
        <f t="shared" si="149"/>
        <v>61</v>
      </c>
      <c r="B170" s="368" t="s">
        <v>799</v>
      </c>
      <c r="C170" s="348" t="s">
        <v>762</v>
      </c>
      <c r="D170" s="348" t="s">
        <v>950</v>
      </c>
      <c r="E170" s="348" t="s">
        <v>854</v>
      </c>
      <c r="F170" s="348" t="s">
        <v>841</v>
      </c>
      <c r="G170" s="348" t="str">
        <f t="shared" ref="G170:G181" si="158">IF(H170=1,"Muy Baja",IF(H170=2,"Baja",IF(H170=3,"Media",IF(H170=4,"Alta",IF(H170=5,"Muy Alta", "No Aplica")))))</f>
        <v>Media</v>
      </c>
      <c r="H170" s="348">
        <v>3</v>
      </c>
      <c r="I170" s="348" t="str">
        <f t="shared" ref="I170:I181" si="159">IF(J170=1,"Muy Baja",IF(J170=2,"Baja",IF(J170=3,"Media",IF(J170=4,"Alta",IF(J170=5,"Muy Alta", "No Aplica")))))</f>
        <v>Media</v>
      </c>
      <c r="J170" s="348">
        <v>3</v>
      </c>
      <c r="K170" s="348" t="str">
        <f t="shared" ref="K170:K181" si="160">IF(L170=1,"Muy Baja",IF(L170=2,"Baja",IF(L170=3,"Media",IF(L170=4,"Alta",IF(L170=5,"Muy Alta", "No Aplica")))))</f>
        <v>Baja</v>
      </c>
      <c r="L170" s="348">
        <v>2</v>
      </c>
      <c r="M170" s="349" t="str">
        <f t="shared" ref="M170:M183" si="161">IF(AND(N170&gt;0,N170&lt;4),"Muy Bajo",IF(AND(N170&gt;=4,N170&lt;7),"Bajo",IF(AND(N170&gt;=7,N170&lt;10),"Medio",IF(AND(N170&gt;=10,N170&lt;13),"Alto",IF(AND(N170&gt;=13,N170&lt;=15),"Muy Alto", "No Aplica")))))</f>
        <v>Medio</v>
      </c>
      <c r="N170" s="348">
        <f t="shared" si="154"/>
        <v>8</v>
      </c>
      <c r="O170" s="366" t="s">
        <v>944</v>
      </c>
      <c r="P170" s="335" t="str">
        <f>$P$168</f>
        <v>Pérdida de la confidencialidad de la información</v>
      </c>
      <c r="Q170" s="336" t="s">
        <v>53</v>
      </c>
      <c r="R170" s="336" t="s">
        <v>857</v>
      </c>
      <c r="S170" s="336" t="s">
        <v>23</v>
      </c>
      <c r="T170" s="335" t="s">
        <v>945</v>
      </c>
      <c r="U170" s="338" t="str">
        <f>IF(Q170="Lógico",Tablas!$I$17,IF(Q170="Físico",Tablas!$I$17,IF(Q170="Locativo",Tablas!$I$17,IF(Q170="Legal",Tablas!$I$19,IF(Q170="Reputacional",Tablas!$I$18,IF(Q170="Financiero",Tablas!$I$16))))))</f>
        <v>Continuidad Operativa</v>
      </c>
      <c r="V170" s="338">
        <v>4</v>
      </c>
      <c r="W170" s="336" t="str">
        <f t="shared" si="156"/>
        <v>Mayor</v>
      </c>
      <c r="X170" s="338">
        <v>2</v>
      </c>
      <c r="Y170" s="336" t="str">
        <f t="shared" si="97"/>
        <v>Improbable</v>
      </c>
      <c r="Z170" s="338">
        <f t="shared" si="157"/>
        <v>64</v>
      </c>
      <c r="AA170" s="338" t="str">
        <f>IF(AND(Z170&gt;=Tablas!$B$39,Z170&lt;Tablas!$C$39),Tablas!$D$39,IF(AND(Z170&gt;=Tablas!$B$40,Z170&lt;Tablas!$C$40),Tablas!$D$40,IF(AND(Z170&gt;=Tablas!$B$41,Z170&lt;Tablas!$C$41),Tablas!$D$41,IF(AND(Z170&gt;=Tablas!$B$42,Z170&lt;=Tablas!$C$42),Tablas!$D$42,"No Aplica"))))</f>
        <v>Bajo</v>
      </c>
    </row>
    <row r="171" spans="1:27" ht="42.6" customHeight="1">
      <c r="A171" s="406">
        <f t="shared" si="149"/>
        <v>62</v>
      </c>
      <c r="B171" s="365" t="s">
        <v>800</v>
      </c>
      <c r="C171" s="348" t="s">
        <v>762</v>
      </c>
      <c r="D171" s="348" t="s">
        <v>950</v>
      </c>
      <c r="E171" s="348" t="s">
        <v>854</v>
      </c>
      <c r="F171" s="348" t="s">
        <v>762</v>
      </c>
      <c r="G171" s="348" t="str">
        <f t="shared" si="158"/>
        <v>Alta</v>
      </c>
      <c r="H171" s="348">
        <v>4</v>
      </c>
      <c r="I171" s="348" t="str">
        <f t="shared" si="159"/>
        <v>Media</v>
      </c>
      <c r="J171" s="348">
        <v>3</v>
      </c>
      <c r="K171" s="348" t="str">
        <f t="shared" si="160"/>
        <v>Media</v>
      </c>
      <c r="L171" s="348">
        <v>3</v>
      </c>
      <c r="M171" s="349" t="str">
        <f t="shared" si="161"/>
        <v>Alto</v>
      </c>
      <c r="N171" s="348">
        <f t="shared" si="154"/>
        <v>10</v>
      </c>
      <c r="O171" s="362" t="str">
        <f>O168</f>
        <v>Débil control de acceso a la información.</v>
      </c>
      <c r="P171" s="335" t="str">
        <f>$P$168</f>
        <v>Pérdida de la confidencialidad de la información</v>
      </c>
      <c r="Q171" s="336" t="s">
        <v>53</v>
      </c>
      <c r="R171" s="336" t="s">
        <v>857</v>
      </c>
      <c r="S171" s="336" t="s">
        <v>23</v>
      </c>
      <c r="T171" s="337" t="s">
        <v>943</v>
      </c>
      <c r="U171" s="336" t="str">
        <f>IF(Q171="Lógico",Tablas!$I$17,IF(Q171="Físico",Tablas!$I$17,IF(Q171="Locativo",Tablas!$I$17,IF(Q171="Legal",Tablas!$I$19,IF(Q171="Reputacional",Tablas!$I$18,IF(Q171="Financiero",Tablas!$I$16))))))</f>
        <v>Continuidad Operativa</v>
      </c>
      <c r="V171" s="336">
        <v>4</v>
      </c>
      <c r="W171" s="336" t="str">
        <f>IF(V171=1,"Insignificante",IF(V171=2,"Menor",IF(V171=3,"Moderado",IF(V171=4,"Mayor",IF(V171=5,"Catastrófico", "No Aplica")))))</f>
        <v>Mayor</v>
      </c>
      <c r="X171" s="336">
        <v>3</v>
      </c>
      <c r="Y171" s="336" t="str">
        <f>IF(X171=1,"Raro",IF(X171=2,"Improbable",IF(X171=3,"Posible",IF(X171=4,"Probable",IF(X171=5,"Casi Seguro", "No Aplica")))))</f>
        <v>Posible</v>
      </c>
      <c r="Z171" s="336">
        <f>X171*V171*N170</f>
        <v>96</v>
      </c>
      <c r="AA171" s="338" t="str">
        <f>IF(AND(Z171&gt;=Tablas!$B$39,Z171&lt;Tablas!$C$39),Tablas!$D$39,IF(AND(Z171&gt;=Tablas!$B$40,Z171&lt;Tablas!$C$40),Tablas!$D$40,IF(AND(Z171&gt;=Tablas!$B$41,Z171&lt;Tablas!$C$41),Tablas!$D$41,IF(AND(Z171&gt;=Tablas!$B$42,Z171&lt;=Tablas!$C$42),Tablas!$D$42,"No Aplica"))))</f>
        <v>Bajo</v>
      </c>
    </row>
    <row r="172" spans="1:27" ht="39.6" customHeight="1">
      <c r="A172" s="406">
        <f t="shared" si="149"/>
        <v>63</v>
      </c>
      <c r="B172" s="368" t="s">
        <v>980</v>
      </c>
      <c r="C172" s="348" t="s">
        <v>762</v>
      </c>
      <c r="D172" s="348" t="s">
        <v>950</v>
      </c>
      <c r="E172" s="348" t="s">
        <v>854</v>
      </c>
      <c r="F172" s="348" t="s">
        <v>762</v>
      </c>
      <c r="G172" s="348" t="str">
        <f t="shared" si="158"/>
        <v>Alta</v>
      </c>
      <c r="H172" s="348">
        <v>4</v>
      </c>
      <c r="I172" s="348" t="str">
        <f t="shared" si="159"/>
        <v>Media</v>
      </c>
      <c r="J172" s="348">
        <v>3</v>
      </c>
      <c r="K172" s="348" t="str">
        <f t="shared" si="160"/>
        <v>Baja</v>
      </c>
      <c r="L172" s="348">
        <v>2</v>
      </c>
      <c r="M172" s="349" t="str">
        <f t="shared" si="161"/>
        <v>Medio</v>
      </c>
      <c r="N172" s="348">
        <f t="shared" si="154"/>
        <v>9</v>
      </c>
      <c r="O172" s="366" t="s">
        <v>981</v>
      </c>
      <c r="P172" s="337" t="s">
        <v>906</v>
      </c>
      <c r="Q172" s="336" t="s">
        <v>54</v>
      </c>
      <c r="R172" s="336" t="s">
        <v>857</v>
      </c>
      <c r="S172" s="336" t="s">
        <v>25</v>
      </c>
      <c r="T172" s="338" t="s">
        <v>907</v>
      </c>
      <c r="U172" s="370" t="str">
        <f>IF(Q172="Lógico",Tablas!$I$17,IF(Q172="Físico",Tablas!$I$17,IF(Q172="Locativo",Tablas!$I$17,IF(Q172="Legal",Tablas!$I$19,IF(Q172="Reputacional",Tablas!$I$18,IF(Q172="Financiero",Tablas!$I$16))))))</f>
        <v>Continuidad Operativa</v>
      </c>
      <c r="V172" s="338">
        <v>2</v>
      </c>
      <c r="W172" s="336" t="str">
        <f t="shared" si="156"/>
        <v>Menor</v>
      </c>
      <c r="X172" s="338">
        <v>3</v>
      </c>
      <c r="Y172" s="336" t="str">
        <f t="shared" si="97"/>
        <v>Posible</v>
      </c>
      <c r="Z172" s="338">
        <f>X172*V172*N171</f>
        <v>60</v>
      </c>
      <c r="AA172" s="338" t="str">
        <f>IF(AND(Z172&gt;=Tablas!$B$39,Z172&lt;Tablas!$C$39),Tablas!$D$39,IF(AND(Z172&gt;=Tablas!$B$40,Z172&lt;Tablas!$C$40),Tablas!$D$40,IF(AND(Z172&gt;=Tablas!$B$41,Z172&lt;Tablas!$C$41),Tablas!$D$41,IF(AND(Z172&gt;=Tablas!$B$42,Z172&lt;=Tablas!$C$42),Tablas!$D$42,"No Aplica"))))</f>
        <v>Bajo</v>
      </c>
    </row>
    <row r="173" spans="1:27" ht="52.9" customHeight="1">
      <c r="A173" s="406">
        <f t="shared" si="149"/>
        <v>64</v>
      </c>
      <c r="B173" s="368" t="s">
        <v>982</v>
      </c>
      <c r="C173" s="348" t="s">
        <v>762</v>
      </c>
      <c r="D173" s="348" t="s">
        <v>950</v>
      </c>
      <c r="E173" s="348" t="s">
        <v>854</v>
      </c>
      <c r="F173" s="348" t="s">
        <v>762</v>
      </c>
      <c r="G173" s="348" t="str">
        <f t="shared" si="158"/>
        <v>Alta</v>
      </c>
      <c r="H173" s="348">
        <v>4</v>
      </c>
      <c r="I173" s="348" t="str">
        <f t="shared" si="159"/>
        <v>Media</v>
      </c>
      <c r="J173" s="348">
        <v>3</v>
      </c>
      <c r="K173" s="348" t="str">
        <f t="shared" si="160"/>
        <v>Baja</v>
      </c>
      <c r="L173" s="348">
        <v>2</v>
      </c>
      <c r="M173" s="349" t="str">
        <f t="shared" si="161"/>
        <v>Medio</v>
      </c>
      <c r="N173" s="348">
        <f t="shared" si="154"/>
        <v>9</v>
      </c>
      <c r="O173" s="366" t="s">
        <v>892</v>
      </c>
      <c r="P173" s="335" t="s">
        <v>891</v>
      </c>
      <c r="Q173" s="336" t="s">
        <v>53</v>
      </c>
      <c r="R173" s="336" t="s">
        <v>857</v>
      </c>
      <c r="S173" s="336" t="s">
        <v>23</v>
      </c>
      <c r="T173" s="338" t="s">
        <v>899</v>
      </c>
      <c r="U173" s="338" t="str">
        <f>IF(Q173="Lógico",Tablas!$I$17,IF(Q173="Físico",Tablas!$I$17,IF(Q173="Locativo",Tablas!$I$17,IF(Q173="Legal",Tablas!$I$19,IF(Q173="Reputacional",Tablas!$I$18,IF(Q173="Financiero",Tablas!$I$16))))))</f>
        <v>Continuidad Operativa</v>
      </c>
      <c r="V173" s="338">
        <v>3</v>
      </c>
      <c r="W173" s="336" t="str">
        <f t="shared" si="156"/>
        <v>Moderado</v>
      </c>
      <c r="X173" s="338">
        <v>3</v>
      </c>
      <c r="Y173" s="336" t="str">
        <f t="shared" si="97"/>
        <v>Posible</v>
      </c>
      <c r="Z173" s="338">
        <f t="shared" ref="Z173:Z174" si="162">X173*V173*N173</f>
        <v>81</v>
      </c>
      <c r="AA173" s="338" t="str">
        <f>IF(AND(Z173&gt;=Tablas!$B$39,Z173&lt;Tablas!$C$39),Tablas!$D$39,IF(AND(Z173&gt;=Tablas!$B$40,Z173&lt;Tablas!$C$40),Tablas!$D$40,IF(AND(Z173&gt;=Tablas!$B$41,Z173&lt;Tablas!$C$41),Tablas!$D$41,IF(AND(Z173&gt;=Tablas!$B$42,Z173&lt;=Tablas!$C$42),Tablas!$D$42,"No Aplica"))))</f>
        <v>Bajo</v>
      </c>
    </row>
    <row r="174" spans="1:27" ht="52.9" customHeight="1">
      <c r="A174" s="406">
        <f t="shared" si="149"/>
        <v>65</v>
      </c>
      <c r="B174" s="368" t="s">
        <v>813</v>
      </c>
      <c r="C174" s="348" t="s">
        <v>762</v>
      </c>
      <c r="D174" s="348" t="s">
        <v>950</v>
      </c>
      <c r="E174" s="348" t="s">
        <v>854</v>
      </c>
      <c r="F174" s="348" t="s">
        <v>762</v>
      </c>
      <c r="G174" s="348" t="str">
        <f t="shared" si="158"/>
        <v>Alta</v>
      </c>
      <c r="H174" s="348">
        <v>4</v>
      </c>
      <c r="I174" s="348" t="str">
        <f t="shared" si="159"/>
        <v>Media</v>
      </c>
      <c r="J174" s="348">
        <v>3</v>
      </c>
      <c r="K174" s="348" t="str">
        <f t="shared" si="160"/>
        <v>Baja</v>
      </c>
      <c r="L174" s="348">
        <v>2</v>
      </c>
      <c r="M174" s="349" t="str">
        <f t="shared" si="161"/>
        <v>Medio</v>
      </c>
      <c r="N174" s="348">
        <f t="shared" si="154"/>
        <v>9</v>
      </c>
      <c r="O174" s="366" t="s">
        <v>898</v>
      </c>
      <c r="P174" s="335" t="s">
        <v>983</v>
      </c>
      <c r="Q174" s="336" t="s">
        <v>54</v>
      </c>
      <c r="R174" s="336" t="s">
        <v>857</v>
      </c>
      <c r="S174" s="336" t="s">
        <v>23</v>
      </c>
      <c r="T174" s="338" t="s">
        <v>899</v>
      </c>
      <c r="U174" s="338" t="str">
        <f>IF(Q174="Lógico",Tablas!$I$17,IF(Q174="Físico",Tablas!$I$17,IF(Q174="Locativo",Tablas!$I$17,IF(Q174="Legal",Tablas!$I$19,IF(Q174="Reputacional",Tablas!$I$18,IF(Q174="Financiero",Tablas!$I$16))))))</f>
        <v>Continuidad Operativa</v>
      </c>
      <c r="V174" s="338">
        <v>3</v>
      </c>
      <c r="W174" s="336" t="str">
        <f t="shared" si="156"/>
        <v>Moderado</v>
      </c>
      <c r="X174" s="338">
        <v>3</v>
      </c>
      <c r="Y174" s="336" t="str">
        <f t="shared" si="97"/>
        <v>Posible</v>
      </c>
      <c r="Z174" s="338">
        <f t="shared" si="162"/>
        <v>81</v>
      </c>
      <c r="AA174" s="338" t="str">
        <f>IF(AND(Z174&gt;=Tablas!$B$39,Z174&lt;Tablas!$C$39),Tablas!$D$39,IF(AND(Z174&gt;=Tablas!$B$40,Z174&lt;Tablas!$C$40),Tablas!$D$40,IF(AND(Z174&gt;=Tablas!$B$41,Z174&lt;Tablas!$C$41),Tablas!$D$41,IF(AND(Z174&gt;=Tablas!$B$42,Z174&lt;=Tablas!$C$42),Tablas!$D$42,"No Aplica"))))</f>
        <v>Bajo</v>
      </c>
    </row>
    <row r="175" spans="1:27" ht="52.9" customHeight="1">
      <c r="A175" s="406">
        <f t="shared" si="149"/>
        <v>66</v>
      </c>
      <c r="B175" s="368" t="s">
        <v>814</v>
      </c>
      <c r="C175" s="348" t="s">
        <v>762</v>
      </c>
      <c r="D175" s="348" t="s">
        <v>953</v>
      </c>
      <c r="E175" s="348" t="s">
        <v>854</v>
      </c>
      <c r="F175" s="348" t="s">
        <v>841</v>
      </c>
      <c r="G175" s="348" t="str">
        <f t="shared" ref="G175" si="163">IF(H175=1,"Muy Baja",IF(H175=2,"Baja",IF(H175=3,"Media",IF(H175=4,"Alta",IF(H175=5,"Muy Alta", "No Aplica")))))</f>
        <v>Media</v>
      </c>
      <c r="H175" s="348">
        <v>3</v>
      </c>
      <c r="I175" s="348" t="str">
        <f t="shared" ref="I175" si="164">IF(J175=1,"Muy Baja",IF(J175=2,"Baja",IF(J175=3,"Media",IF(J175=4,"Alta",IF(J175=5,"Muy Alta", "No Aplica")))))</f>
        <v>Media</v>
      </c>
      <c r="J175" s="348">
        <v>3</v>
      </c>
      <c r="K175" s="348" t="str">
        <f t="shared" ref="K175" si="165">IF(L175=1,"Muy Baja",IF(L175=2,"Baja",IF(L175=3,"Media",IF(L175=4,"Alta",IF(L175=5,"Muy Alta", "No Aplica")))))</f>
        <v>Baja</v>
      </c>
      <c r="L175" s="348">
        <v>2</v>
      </c>
      <c r="M175" s="349" t="str">
        <f t="shared" ref="M175" si="166">IF(AND(N175&gt;0,N175&lt;4),"Muy Bajo",IF(AND(N175&gt;=4,N175&lt;7),"Bajo",IF(AND(N175&gt;=7,N175&lt;10),"Medio",IF(AND(N175&gt;=10,N175&lt;13),"Alto",IF(AND(N175&gt;=13,N175&lt;=15),"Muy Alto", "No Aplica")))))</f>
        <v>Medio</v>
      </c>
      <c r="N175" s="348">
        <f t="shared" ref="N175" si="167">SUM(H175,J175,L175)</f>
        <v>8</v>
      </c>
      <c r="O175" s="366" t="s">
        <v>984</v>
      </c>
      <c r="P175" s="335" t="s">
        <v>893</v>
      </c>
      <c r="Q175" s="336" t="s">
        <v>53</v>
      </c>
      <c r="R175" s="336" t="s">
        <v>857</v>
      </c>
      <c r="S175" s="336" t="s">
        <v>23</v>
      </c>
      <c r="T175" s="338" t="s">
        <v>894</v>
      </c>
      <c r="U175" s="338" t="str">
        <f>IF(Q175="Lógico",Tablas!$I$17,IF(Q175="Físico",Tablas!$I$17,IF(Q175="Locativo",Tablas!$I$17,IF(Q175="Legal",Tablas!$I$19,IF(Q175="Reputacional",Tablas!$I$18,IF(Q175="Financiero",Tablas!$I$16))))))</f>
        <v>Continuidad Operativa</v>
      </c>
      <c r="V175" s="338">
        <v>3</v>
      </c>
      <c r="W175" s="336" t="str">
        <f t="shared" si="156"/>
        <v>Moderado</v>
      </c>
      <c r="X175" s="338">
        <v>2</v>
      </c>
      <c r="Y175" s="336" t="str">
        <f t="shared" si="97"/>
        <v>Improbable</v>
      </c>
      <c r="Z175" s="338">
        <f t="shared" ref="Z175:Z201" si="168">X175*V175*N175</f>
        <v>48</v>
      </c>
      <c r="AA175" s="338" t="str">
        <f>IF(AND(Z175&gt;=Tablas!$B$39,Z175&lt;Tablas!$C$39),Tablas!$D$39,IF(AND(Z175&gt;=Tablas!$B$40,Z175&lt;Tablas!$C$40),Tablas!$D$40,IF(AND(Z175&gt;=Tablas!$B$41,Z175&lt;Tablas!$C$41),Tablas!$D$41,IF(AND(Z175&gt;=Tablas!$B$42,Z175&lt;=Tablas!$C$42),Tablas!$D$42,"No Aplica"))))</f>
        <v>Bajo</v>
      </c>
    </row>
    <row r="176" spans="1:27" ht="45">
      <c r="A176" s="403">
        <f t="shared" si="149"/>
        <v>67</v>
      </c>
      <c r="B176" s="407" t="s">
        <v>985</v>
      </c>
      <c r="C176" s="333" t="s">
        <v>762</v>
      </c>
      <c r="D176" s="333" t="s">
        <v>953</v>
      </c>
      <c r="E176" s="333" t="s">
        <v>42</v>
      </c>
      <c r="F176" s="333" t="s">
        <v>841</v>
      </c>
      <c r="G176" s="333" t="str">
        <f t="shared" si="158"/>
        <v>Muy Baja</v>
      </c>
      <c r="H176" s="333">
        <v>1</v>
      </c>
      <c r="I176" s="333" t="str">
        <f t="shared" si="159"/>
        <v>Muy Baja</v>
      </c>
      <c r="J176" s="333">
        <v>1</v>
      </c>
      <c r="K176" s="333" t="str">
        <f t="shared" si="160"/>
        <v>Alta</v>
      </c>
      <c r="L176" s="333">
        <v>4</v>
      </c>
      <c r="M176" s="333" t="str">
        <f t="shared" si="161"/>
        <v>Bajo</v>
      </c>
      <c r="N176" s="333">
        <f t="shared" si="154"/>
        <v>6</v>
      </c>
      <c r="O176" s="371" t="str">
        <f>O60</f>
        <v>Es posible el acceso por medio externo, se tiene ventana con comunicación directa a la calle. A nivel interno sólo se controla el acceso por una puerta con cerradura, la llave la controla el líder del proceso de TIC.</v>
      </c>
      <c r="P176" s="371" t="s">
        <v>963</v>
      </c>
      <c r="Q176" s="336" t="s">
        <v>54</v>
      </c>
      <c r="R176" s="336" t="s">
        <v>857</v>
      </c>
      <c r="S176" s="336" t="s">
        <v>25</v>
      </c>
      <c r="T176" s="337" t="s">
        <v>858</v>
      </c>
      <c r="U176" s="338" t="str">
        <f>IF(Q176="Lógico",Tablas!$I$17,IF(Q176="Físico",Tablas!$I$17,IF(Q176="Locativo",Tablas!$I$17,IF(Q176="Legal",Tablas!$I$19,IF(Q176="Reputacional",Tablas!$I$18,IF(Q176="Financiero",Tablas!$I$16))))))</f>
        <v>Continuidad Operativa</v>
      </c>
      <c r="V176" s="338">
        <v>4</v>
      </c>
      <c r="W176" s="338" t="str">
        <f t="shared" ref="W176:W187" si="169">IF(V176=1,"Insignificante",IF(V176=2,"Menor",IF(V176=3,"Moderado",IF(V176=4,"Mayor",IF(V176=5,"Catastrófico", "No Aplica")))))</f>
        <v>Mayor</v>
      </c>
      <c r="X176" s="338">
        <v>3</v>
      </c>
      <c r="Y176" s="336" t="str">
        <f t="shared" si="97"/>
        <v>Posible</v>
      </c>
      <c r="Z176" s="338">
        <f t="shared" si="168"/>
        <v>72</v>
      </c>
      <c r="AA176" s="338" t="str">
        <f>IF(AND(Z176&gt;=Tablas!$B$39,Z176&lt;Tablas!$C$39),Tablas!$D$39,IF(AND(Z176&gt;=Tablas!$B$40,Z176&lt;Tablas!$C$40),Tablas!$D$40,IF(AND(Z176&gt;=Tablas!$B$41,Z176&lt;Tablas!$C$41),Tablas!$D$41,IF(AND(Z176&gt;=Tablas!$B$42,Z176&lt;=Tablas!$C$42),Tablas!$D$42,"No Aplica"))))</f>
        <v>Bajo</v>
      </c>
    </row>
    <row r="177" spans="1:27" ht="60">
      <c r="A177" s="404"/>
      <c r="B177" s="408"/>
      <c r="C177" s="340"/>
      <c r="D177" s="340"/>
      <c r="E177" s="340"/>
      <c r="F177" s="340"/>
      <c r="G177" s="340"/>
      <c r="H177" s="340"/>
      <c r="I177" s="340"/>
      <c r="J177" s="340"/>
      <c r="K177" s="340"/>
      <c r="L177" s="340"/>
      <c r="M177" s="340"/>
      <c r="N177" s="340"/>
      <c r="O177" s="335" t="str">
        <f>O11</f>
        <v>El acceso físico al centro de datos principal no es lo suficiente respecto a la criticidad de los activos que custodia. Sólo se cuenta con una puerta con cerradura que comparten en el proceso de gestión de recursos tecnológicos para su acceso físico.</v>
      </c>
      <c r="P177" s="335" t="s">
        <v>964</v>
      </c>
      <c r="Q177" s="338" t="s">
        <v>54</v>
      </c>
      <c r="R177" s="338" t="s">
        <v>857</v>
      </c>
      <c r="S177" s="338" t="s">
        <v>25</v>
      </c>
      <c r="T177" s="335" t="s">
        <v>871</v>
      </c>
      <c r="U177" s="338" t="str">
        <f>IF(Q177="Lógico",Tablas!$I$17,IF(Q177="Físico",Tablas!$I$17,IF(Q177="Locativo",Tablas!$I$17,IF(Q177="Legal",Tablas!$I$19,IF(Q177="Reputacional",Tablas!$I$18,IF(Q177="Financiero",Tablas!$I$16))))))</f>
        <v>Continuidad Operativa</v>
      </c>
      <c r="V177" s="338">
        <v>4</v>
      </c>
      <c r="W177" s="338" t="str">
        <f>IF(V177=1,"Insignificante",IF(V177=2,"Menor",IF(V177=3,"Moderado",IF(V177=4,"Mayor",IF(V177=5,"Catastrófico", "No Aplica")))))</f>
        <v>Mayor</v>
      </c>
      <c r="X177" s="338">
        <v>2</v>
      </c>
      <c r="Y177" s="338" t="str">
        <f>IF(X177=1,"Raro",IF(X177=2,"Improbable",IF(X177=3,"Posible",IF(X177=4,"Probable",IF(X177=5,"Casi Seguro", "No Aplica")))))</f>
        <v>Improbable</v>
      </c>
      <c r="Z177" s="338">
        <f>X177*V177*N176</f>
        <v>48</v>
      </c>
      <c r="AA177" s="338" t="str">
        <f>IF(AND(Z177&gt;=Tablas!$B$39,Z177&lt;Tablas!$C$39),Tablas!$D$39,IF(AND(Z177&gt;=Tablas!$B$40,Z177&lt;Tablas!$C$40),Tablas!$D$40,IF(AND(Z177&gt;=Tablas!$B$41,Z177&lt;Tablas!$C$41),Tablas!$D$41,IF(AND(Z177&gt;=Tablas!$B$42,Z177&lt;=Tablas!$C$42),Tablas!$D$42,"No Aplica"))))</f>
        <v>Bajo</v>
      </c>
    </row>
    <row r="178" spans="1:27" ht="43.15" customHeight="1">
      <c r="A178" s="404"/>
      <c r="B178" s="408"/>
      <c r="C178" s="340"/>
      <c r="D178" s="340"/>
      <c r="E178" s="340"/>
      <c r="F178" s="340"/>
      <c r="G178" s="340"/>
      <c r="H178" s="340"/>
      <c r="I178" s="340"/>
      <c r="J178" s="340"/>
      <c r="K178" s="340"/>
      <c r="L178" s="340"/>
      <c r="M178" s="340"/>
      <c r="N178" s="340"/>
      <c r="O178" s="342" t="str">
        <f>$O$12</f>
        <v>No se cuenta con respaldo eléctrico ante ausencia prolongada del servicio eléctrico afectando la disponibilidad de los servicios de información.</v>
      </c>
      <c r="P178" s="335" t="str">
        <f>$P$12</f>
        <v>No disponibilidad de la información por ausencia del servicio eléctrico</v>
      </c>
      <c r="Q178" s="336" t="s">
        <v>54</v>
      </c>
      <c r="R178" s="336" t="s">
        <v>857</v>
      </c>
      <c r="S178" s="336" t="s">
        <v>25</v>
      </c>
      <c r="T178" s="337" t="s">
        <v>876</v>
      </c>
      <c r="U178" s="336" t="str">
        <f>IF(Q178="Lógico",Tablas!$I$17,IF(Q178="Físico",Tablas!$I$17,IF(Q178="Locativo",Tablas!$I$17,IF(Q178="Legal",Tablas!$I$19,IF(Q178="Reputacional",Tablas!$I$18,IF(Q178="Financiero",Tablas!$I$16))))))</f>
        <v>Continuidad Operativa</v>
      </c>
      <c r="V178" s="336">
        <v>4</v>
      </c>
      <c r="W178" s="336" t="str">
        <f>IF(V178=1,"Insignificante",IF(V178=2,"Menor",IF(V178=3,"Moderado",IF(V178=4,"Mayor",IF(V178=5,"Catastrófico", "No Aplica")))))</f>
        <v>Mayor</v>
      </c>
      <c r="X178" s="336">
        <v>3</v>
      </c>
      <c r="Y178" s="336" t="str">
        <f>IF(X178=1,"Raro",IF(X178=2,"Improbable",IF(X178=3,"Posible",IF(X178=4,"Probable",IF(X178=5,"Casi Seguro", "No Aplica")))))</f>
        <v>Posible</v>
      </c>
      <c r="Z178" s="338">
        <f>X178*V178*N176</f>
        <v>72</v>
      </c>
      <c r="AA178" s="338" t="str">
        <f>IF(AND(Z178&gt;=Tablas!$B$39,Z178&lt;Tablas!$C$39),Tablas!$D$39,IF(AND(Z178&gt;=Tablas!$B$40,Z178&lt;Tablas!$C$40),Tablas!$D$40,IF(AND(Z178&gt;=Tablas!$B$41,Z178&lt;Tablas!$C$41),Tablas!$D$41,IF(AND(Z178&gt;=Tablas!$B$42,Z178&lt;=Tablas!$C$42),Tablas!$D$42,"No Aplica"))))</f>
        <v>Bajo</v>
      </c>
    </row>
    <row r="179" spans="1:27" ht="43.15" customHeight="1">
      <c r="A179" s="404"/>
      <c r="B179" s="408"/>
      <c r="C179" s="340"/>
      <c r="D179" s="340"/>
      <c r="E179" s="340"/>
      <c r="F179" s="340"/>
      <c r="G179" s="340"/>
      <c r="H179" s="340"/>
      <c r="I179" s="340"/>
      <c r="J179" s="340"/>
      <c r="K179" s="340"/>
      <c r="L179" s="340"/>
      <c r="M179" s="340"/>
      <c r="N179" s="340"/>
      <c r="O179" s="343"/>
      <c r="P179" s="335" t="s">
        <v>877</v>
      </c>
      <c r="Q179" s="336" t="s">
        <v>54</v>
      </c>
      <c r="R179" s="336" t="s">
        <v>857</v>
      </c>
      <c r="S179" s="336" t="s">
        <v>25</v>
      </c>
      <c r="T179" s="337" t="s">
        <v>876</v>
      </c>
      <c r="U179" s="336" t="str">
        <f>IF(Q179="Lógico",Tablas!$I$17,IF(Q179="Físico",Tablas!$I$17,IF(Q179="Locativo",Tablas!$I$17,IF(Q179="Legal",Tablas!$I$19,IF(Q179="Reputacional",Tablas!$I$18,IF(Q179="Financiero",Tablas!$I$16))))))</f>
        <v>Continuidad Operativa</v>
      </c>
      <c r="V179" s="336">
        <v>5</v>
      </c>
      <c r="W179" s="336" t="str">
        <f>IF(V179=1,"Insignificante",IF(V179=2,"Menor",IF(V179=3,"Moderado",IF(V179=4,"Mayor",IF(V179=5,"Catastrófico", "No Aplica")))))</f>
        <v>Catastrófico</v>
      </c>
      <c r="X179" s="336">
        <v>2</v>
      </c>
      <c r="Y179" s="336" t="str">
        <f>IF(X179=1,"Raro",IF(X179=2,"Improbable",IF(X179=3,"Posible",IF(X179=4,"Probable",IF(X179=5,"Casi Seguro", "No Aplica")))))</f>
        <v>Improbable</v>
      </c>
      <c r="Z179" s="336">
        <f>X179*V179*N176</f>
        <v>60</v>
      </c>
      <c r="AA179" s="338" t="str">
        <f>IF(AND(Z179&gt;=Tablas!$B$39,Z179&lt;Tablas!$C$39),Tablas!$D$39,IF(AND(Z179&gt;=Tablas!$B$40,Z179&lt;Tablas!$C$40),Tablas!$D$40,IF(AND(Z179&gt;=Tablas!$B$41,Z179&lt;Tablas!$C$41),Tablas!$D$41,IF(AND(Z179&gt;=Tablas!$B$42,Z179&lt;=Tablas!$C$42),Tablas!$D$42,"No Aplica"))))</f>
        <v>Bajo</v>
      </c>
    </row>
    <row r="180" spans="1:27" ht="60">
      <c r="A180" s="405"/>
      <c r="B180" s="409"/>
      <c r="C180" s="345"/>
      <c r="D180" s="345"/>
      <c r="E180" s="345"/>
      <c r="F180" s="345"/>
      <c r="G180" s="345"/>
      <c r="H180" s="345"/>
      <c r="I180" s="345"/>
      <c r="J180" s="345"/>
      <c r="K180" s="345"/>
      <c r="L180" s="345"/>
      <c r="M180" s="345"/>
      <c r="N180" s="345"/>
      <c r="O180" s="335" t="str">
        <f>$O$14</f>
        <v>El centro de datos principal no cuenta con instalaciones físicas de tipo ambiental adecuadas para los equipos tecnológicos. (Ausencia de Piso falso, condiciones ambientales no adecuadas, fallas periódica en el sistema de aire acondicionado)</v>
      </c>
      <c r="P180" s="335" t="s">
        <v>874</v>
      </c>
      <c r="Q180" s="336" t="s">
        <v>54</v>
      </c>
      <c r="R180" s="336" t="s">
        <v>857</v>
      </c>
      <c r="S180" s="336" t="s">
        <v>25</v>
      </c>
      <c r="T180" s="337" t="s">
        <v>867</v>
      </c>
      <c r="U180" s="336" t="str">
        <f>IF(Q180="Lógico",Tablas!$I$17,IF(Q180="Físico",Tablas!$I$17,IF(Q180="Locativo",Tablas!$I$17,IF(Q180="Legal",Tablas!$I$19,IF(Q180="Reputacional",Tablas!$I$18,IF(Q180="Financiero",Tablas!$I$16))))))</f>
        <v>Continuidad Operativa</v>
      </c>
      <c r="V180" s="336">
        <v>4</v>
      </c>
      <c r="W180" s="336" t="str">
        <f>IF(V180=1,"Insignificante",IF(V180=2,"Menor",IF(V180=3,"Moderado",IF(V180=4,"Mayor",IF(V180=5,"Catastrófico", "No Aplica")))))</f>
        <v>Mayor</v>
      </c>
      <c r="X180" s="336">
        <v>3</v>
      </c>
      <c r="Y180" s="336" t="str">
        <f>IF(X180=1,"Raro",IF(X180=2,"Improbable",IF(X180=3,"Posible",IF(X180=4,"Probable",IF(X180=5,"Casi Seguro", "No Aplica")))))</f>
        <v>Posible</v>
      </c>
      <c r="Z180" s="338">
        <f>X180*V180*N176</f>
        <v>72</v>
      </c>
      <c r="AA180" s="338" t="str">
        <f>IF(AND(Z180&gt;=Tablas!$B$39,Z180&lt;Tablas!$C$39),Tablas!$D$39,IF(AND(Z180&gt;=Tablas!$B$40,Z180&lt;Tablas!$C$40),Tablas!$D$40,IF(AND(Z180&gt;=Tablas!$B$41,Z180&lt;Tablas!$C$41),Tablas!$D$41,IF(AND(Z180&gt;=Tablas!$B$42,Z180&lt;=Tablas!$C$42),Tablas!$D$42,"No Aplica"))))</f>
        <v>Bajo</v>
      </c>
    </row>
    <row r="181" spans="1:27" ht="40.15" customHeight="1">
      <c r="A181" s="406">
        <f>A176+1</f>
        <v>68</v>
      </c>
      <c r="B181" s="372" t="s">
        <v>986</v>
      </c>
      <c r="C181" s="348" t="s">
        <v>762</v>
      </c>
      <c r="D181" s="348" t="s">
        <v>950</v>
      </c>
      <c r="E181" s="348" t="s">
        <v>42</v>
      </c>
      <c r="F181" s="348" t="s">
        <v>762</v>
      </c>
      <c r="G181" s="348" t="str">
        <f t="shared" si="158"/>
        <v>Media</v>
      </c>
      <c r="H181" s="348">
        <v>3</v>
      </c>
      <c r="I181" s="348" t="str">
        <f t="shared" si="159"/>
        <v>Muy Baja</v>
      </c>
      <c r="J181" s="373">
        <v>1</v>
      </c>
      <c r="K181" s="348" t="str">
        <f t="shared" si="160"/>
        <v>Baja</v>
      </c>
      <c r="L181" s="348">
        <v>2</v>
      </c>
      <c r="M181" s="349" t="str">
        <f t="shared" si="161"/>
        <v>Bajo</v>
      </c>
      <c r="N181" s="348">
        <f t="shared" si="154"/>
        <v>6</v>
      </c>
      <c r="O181" s="366" t="s">
        <v>896</v>
      </c>
      <c r="P181" s="374" t="s">
        <v>895</v>
      </c>
      <c r="Q181" s="336" t="s">
        <v>53</v>
      </c>
      <c r="R181" s="336" t="s">
        <v>857</v>
      </c>
      <c r="S181" s="336" t="s">
        <v>23</v>
      </c>
      <c r="T181" s="338" t="s">
        <v>897</v>
      </c>
      <c r="U181" s="336" t="str">
        <f>IF(Q181="Lógico",Tablas!$I$17,IF(Q181="Físico",Tablas!$I$17,IF(Q181="Locativo",Tablas!$I$17,IF(Q181="Legal",Tablas!$I$19,IF(Q181="Reputacional",Tablas!$I$18,IF(Q181="Financiero",Tablas!$I$16))))))</f>
        <v>Continuidad Operativa</v>
      </c>
      <c r="V181" s="336">
        <v>3</v>
      </c>
      <c r="W181" s="336" t="str">
        <f t="shared" si="169"/>
        <v>Moderado</v>
      </c>
      <c r="X181" s="336">
        <v>3</v>
      </c>
      <c r="Y181" s="336" t="str">
        <f t="shared" si="97"/>
        <v>Posible</v>
      </c>
      <c r="Z181" s="338">
        <f t="shared" si="168"/>
        <v>54</v>
      </c>
      <c r="AA181" s="338" t="str">
        <f>IF(AND(Z181&gt;=Tablas!$B$39,Z181&lt;Tablas!$C$39),Tablas!$D$39,IF(AND(Z181&gt;=Tablas!$B$40,Z181&lt;Tablas!$C$40),Tablas!$D$40,IF(AND(Z181&gt;=Tablas!$B$41,Z181&lt;Tablas!$C$41),Tablas!$D$41,IF(AND(Z181&gt;=Tablas!$B$42,Z181&lt;=Tablas!$C$42),Tablas!$D$42,"No Aplica"))))</f>
        <v>Bajo</v>
      </c>
    </row>
    <row r="182" spans="1:27" ht="40.15" customHeight="1">
      <c r="A182" s="406">
        <f t="shared" si="149"/>
        <v>69</v>
      </c>
      <c r="B182" s="372" t="s">
        <v>815</v>
      </c>
      <c r="C182" s="348" t="s">
        <v>762</v>
      </c>
      <c r="D182" s="348" t="s">
        <v>923</v>
      </c>
      <c r="E182" s="348" t="s">
        <v>1</v>
      </c>
      <c r="F182" s="348" t="s">
        <v>762</v>
      </c>
      <c r="G182" s="348" t="str">
        <f t="shared" ref="G182:G184" si="170">IF(H182=1,"Muy Baja",IF(H182=2,"Baja",IF(H182=3,"Media",IF(H182=4,"Alta",IF(H182=5,"Muy Alta", "No Aplica")))))</f>
        <v>Alta</v>
      </c>
      <c r="H182" s="348">
        <v>4</v>
      </c>
      <c r="I182" s="348" t="str">
        <f t="shared" ref="I182:I184" si="171">IF(J182=1,"Muy Baja",IF(J182=2,"Baja",IF(J182=3,"Media",IF(J182=4,"Alta",IF(J182=5,"Muy Alta", "No Aplica")))))</f>
        <v>Alta</v>
      </c>
      <c r="J182" s="350">
        <v>4</v>
      </c>
      <c r="K182" s="348" t="str">
        <f t="shared" ref="K182:K184" si="172">IF(L182=1,"Muy Baja",IF(L182=2,"Baja",IF(L182=3,"Media",IF(L182=4,"Alta",IF(L182=5,"Muy Alta", "No Aplica")))))</f>
        <v>Alta</v>
      </c>
      <c r="L182" s="350">
        <v>4</v>
      </c>
      <c r="M182" s="349" t="str">
        <f t="shared" ref="M182" si="173">IF(AND(N182&gt;0,N182&lt;4),"Muy Bajo",IF(AND(N182&gt;=4,N182&lt;7),"Bajo",IF(AND(N182&gt;=7,N182&lt;10),"Medio",IF(AND(N182&gt;=10,N182&lt;13),"Alto",IF(AND(N182&gt;=13,N182&lt;=15),"Muy Alto", "No Aplica")))))</f>
        <v>Alto</v>
      </c>
      <c r="N182" s="348">
        <f t="shared" ref="N182" si="174">SUM(H182,J182,L182)</f>
        <v>12</v>
      </c>
      <c r="O182" s="366" t="s">
        <v>904</v>
      </c>
      <c r="P182" s="375" t="s">
        <v>903</v>
      </c>
      <c r="Q182" s="336" t="s">
        <v>54</v>
      </c>
      <c r="R182" s="336" t="s">
        <v>857</v>
      </c>
      <c r="S182" s="336" t="s">
        <v>25</v>
      </c>
      <c r="T182" s="338" t="s">
        <v>905</v>
      </c>
      <c r="U182" s="336" t="str">
        <f>IF(Q182="Lógico",Tablas!$I$17,IF(Q182="Físico",Tablas!$I$17,IF(Q182="Locativo",Tablas!$I$17,IF(Q182="Legal",Tablas!$I$19,IF(Q182="Reputacional",Tablas!$I$18,IF(Q182="Financiero",Tablas!$I$16))))))</f>
        <v>Continuidad Operativa</v>
      </c>
      <c r="V182" s="349">
        <v>3</v>
      </c>
      <c r="W182" s="336" t="str">
        <f t="shared" si="169"/>
        <v>Moderado</v>
      </c>
      <c r="X182" s="338">
        <v>3</v>
      </c>
      <c r="Y182" s="336" t="str">
        <f t="shared" si="97"/>
        <v>Posible</v>
      </c>
      <c r="Z182" s="338">
        <f t="shared" si="168"/>
        <v>108</v>
      </c>
      <c r="AA182" s="338" t="str">
        <f>IF(AND(Z182&gt;=Tablas!$B$39,Z182&lt;Tablas!$C$39),Tablas!$D$39,IF(AND(Z182&gt;=Tablas!$B$40,Z182&lt;Tablas!$C$40),Tablas!$D$40,IF(AND(Z182&gt;=Tablas!$B$41,Z182&lt;Tablas!$C$41),Tablas!$D$41,IF(AND(Z182&gt;=Tablas!$B$42,Z182&lt;=Tablas!$C$42),Tablas!$D$42,"No Aplica"))))</f>
        <v>Moderado</v>
      </c>
    </row>
    <row r="183" spans="1:27" ht="52.9" customHeight="1">
      <c r="A183" s="406">
        <f t="shared" si="149"/>
        <v>70</v>
      </c>
      <c r="B183" s="372" t="s">
        <v>816</v>
      </c>
      <c r="C183" s="348" t="s">
        <v>762</v>
      </c>
      <c r="D183" s="348" t="s">
        <v>923</v>
      </c>
      <c r="E183" s="348" t="s">
        <v>1</v>
      </c>
      <c r="F183" s="348" t="s">
        <v>762</v>
      </c>
      <c r="G183" s="348" t="str">
        <f t="shared" si="170"/>
        <v>Alta</v>
      </c>
      <c r="H183" s="348">
        <v>4</v>
      </c>
      <c r="I183" s="348" t="str">
        <f t="shared" si="171"/>
        <v>Alta</v>
      </c>
      <c r="J183" s="350">
        <v>4</v>
      </c>
      <c r="K183" s="348" t="str">
        <f t="shared" si="172"/>
        <v>Alta</v>
      </c>
      <c r="L183" s="350">
        <v>4</v>
      </c>
      <c r="M183" s="349" t="str">
        <f t="shared" si="161"/>
        <v>Alto</v>
      </c>
      <c r="N183" s="348">
        <f t="shared" ref="N183:N184" si="175">SUM(H183,J183,L183)</f>
        <v>12</v>
      </c>
      <c r="O183" s="366" t="str">
        <f>O182</f>
        <v>Ausencia prolongada de la persona por incapacidad o renuncia voluntaria</v>
      </c>
      <c r="P183" s="335" t="str">
        <f>P182</f>
        <v>No disponibilidad del personal</v>
      </c>
      <c r="Q183" s="336" t="s">
        <v>54</v>
      </c>
      <c r="R183" s="336" t="s">
        <v>857</v>
      </c>
      <c r="S183" s="336" t="s">
        <v>25</v>
      </c>
      <c r="T183" s="338" t="s">
        <v>905</v>
      </c>
      <c r="U183" s="338" t="str">
        <f>IF(Q183="Lógico",Tablas!$I$17,IF(Q183="Físico",Tablas!$I$17,IF(Q183="Locativo",Tablas!$I$17,IF(Q183="Legal",Tablas!$I$19,IF(Q183="Reputacional",Tablas!$I$18,IF(Q183="Financiero",Tablas!$I$16))))))</f>
        <v>Continuidad Operativa</v>
      </c>
      <c r="V183" s="338">
        <v>3</v>
      </c>
      <c r="W183" s="336" t="str">
        <f t="shared" si="169"/>
        <v>Moderado</v>
      </c>
      <c r="X183" s="338">
        <v>3</v>
      </c>
      <c r="Y183" s="336" t="str">
        <f t="shared" si="97"/>
        <v>Posible</v>
      </c>
      <c r="Z183" s="338">
        <f t="shared" si="168"/>
        <v>108</v>
      </c>
      <c r="AA183" s="338" t="str">
        <f>IF(AND(Z183&gt;=Tablas!$B$39,Z183&lt;Tablas!$C$39),Tablas!$D$39,IF(AND(Z183&gt;=Tablas!$B$40,Z183&lt;Tablas!$C$40),Tablas!$D$40,IF(AND(Z183&gt;=Tablas!$B$41,Z183&lt;Tablas!$C$41),Tablas!$D$41,IF(AND(Z183&gt;=Tablas!$B$42,Z183&lt;=Tablas!$C$42),Tablas!$D$42,"No Aplica"))))</f>
        <v>Moderado</v>
      </c>
    </row>
    <row r="184" spans="1:27" ht="37.15" customHeight="1">
      <c r="A184" s="406">
        <f t="shared" si="149"/>
        <v>71</v>
      </c>
      <c r="B184" s="372" t="s">
        <v>817</v>
      </c>
      <c r="C184" s="348" t="s">
        <v>762</v>
      </c>
      <c r="D184" s="348" t="s">
        <v>923</v>
      </c>
      <c r="E184" s="348" t="s">
        <v>1</v>
      </c>
      <c r="F184" s="348" t="s">
        <v>762</v>
      </c>
      <c r="G184" s="348" t="str">
        <f t="shared" si="170"/>
        <v>Alta</v>
      </c>
      <c r="H184" s="348">
        <v>4</v>
      </c>
      <c r="I184" s="348" t="str">
        <f t="shared" si="171"/>
        <v>Alta</v>
      </c>
      <c r="J184" s="350">
        <v>4</v>
      </c>
      <c r="K184" s="348" t="str">
        <f t="shared" si="172"/>
        <v>Alta</v>
      </c>
      <c r="L184" s="350">
        <v>4</v>
      </c>
      <c r="M184" s="349" t="str">
        <f t="shared" ref="M184:M185" si="176">IF(AND(N184&gt;0,N184&lt;4),"Muy Bajo",IF(AND(N184&gt;=4,N184&lt;7),"Bajo",IF(AND(N184&gt;=7,N184&lt;10),"Medio",IF(AND(N184&gt;=10,N184&lt;13),"Alto",IF(AND(N184&gt;=13,N184&lt;=15),"Muy Alto", "No Aplica")))))</f>
        <v>Alto</v>
      </c>
      <c r="N184" s="348">
        <f t="shared" si="175"/>
        <v>12</v>
      </c>
      <c r="O184" s="366" t="str">
        <f>O182</f>
        <v>Ausencia prolongada de la persona por incapacidad o renuncia voluntaria</v>
      </c>
      <c r="P184" s="376" t="str">
        <f>P182</f>
        <v>No disponibilidad del personal</v>
      </c>
      <c r="Q184" s="336" t="s">
        <v>54</v>
      </c>
      <c r="R184" s="336" t="s">
        <v>857</v>
      </c>
      <c r="S184" s="336" t="s">
        <v>25</v>
      </c>
      <c r="T184" s="338" t="s">
        <v>905</v>
      </c>
      <c r="U184" s="338" t="str">
        <f>IF(Q184="Lógico",Tablas!$I$17,IF(Q184="Físico",Tablas!$I$17,IF(Q184="Locativo",Tablas!$I$17,IF(Q184="Legal",Tablas!$I$19,IF(Q184="Reputacional",Tablas!$I$18,IF(Q184="Financiero",Tablas!$I$16))))))</f>
        <v>Continuidad Operativa</v>
      </c>
      <c r="V184" s="338">
        <v>3</v>
      </c>
      <c r="W184" s="336" t="str">
        <f t="shared" si="169"/>
        <v>Moderado</v>
      </c>
      <c r="X184" s="338">
        <v>3</v>
      </c>
      <c r="Y184" s="336" t="str">
        <f t="shared" ref="Y184:Y185" si="177">IF(X184=1,"Raro",IF(X184=2,"Improbable",IF(X184=3,"Posible",IF(X184=4,"Probable",IF(X184=5,"Casi Seguro", "No Aplica")))))</f>
        <v>Posible</v>
      </c>
      <c r="Z184" s="338">
        <f t="shared" si="168"/>
        <v>108</v>
      </c>
      <c r="AA184" s="338" t="str">
        <f>IF(AND(Z184&gt;=Tablas!$B$39,Z184&lt;Tablas!$C$39),Tablas!$D$39,IF(AND(Z184&gt;=Tablas!$B$40,Z184&lt;Tablas!$C$40),Tablas!$D$40,IF(AND(Z184&gt;=Tablas!$B$41,Z184&lt;Tablas!$C$41),Tablas!$D$41,IF(AND(Z184&gt;=Tablas!$B$42,Z184&lt;=Tablas!$C$42),Tablas!$D$42,"No Aplica"))))</f>
        <v>Moderado</v>
      </c>
    </row>
    <row r="185" spans="1:27" ht="52.15" customHeight="1">
      <c r="A185" s="406">
        <f t="shared" si="149"/>
        <v>72</v>
      </c>
      <c r="B185" s="372" t="s">
        <v>818</v>
      </c>
      <c r="C185" s="348" t="s">
        <v>762</v>
      </c>
      <c r="D185" s="348" t="s">
        <v>923</v>
      </c>
      <c r="E185" s="348" t="s">
        <v>1</v>
      </c>
      <c r="F185" s="369" t="s">
        <v>762</v>
      </c>
      <c r="G185" s="348" t="str">
        <f t="shared" ref="G185" si="178">IF(H185=1,"Muy Baja",IF(H185=2,"Baja",IF(H185=3,"Media",IF(H185=4,"Alta",IF(H185=5,"Muy Alta", "No Aplica")))))</f>
        <v>Alta</v>
      </c>
      <c r="H185" s="348">
        <v>4</v>
      </c>
      <c r="I185" s="348" t="str">
        <f t="shared" ref="I185" si="179">IF(J185=1,"Muy Baja",IF(J185=2,"Baja",IF(J185=3,"Media",IF(J185=4,"Alta",IF(J185=5,"Muy Alta", "No Aplica")))))</f>
        <v>Alta</v>
      </c>
      <c r="J185" s="350">
        <v>4</v>
      </c>
      <c r="K185" s="348" t="str">
        <f t="shared" ref="K185" si="180">IF(L185=1,"Muy Baja",IF(L185=2,"Baja",IF(L185=3,"Media",IF(L185=4,"Alta",IF(L185=5,"Muy Alta", "No Aplica")))))</f>
        <v>Alta</v>
      </c>
      <c r="L185" s="350">
        <v>4</v>
      </c>
      <c r="M185" s="349" t="str">
        <f t="shared" si="176"/>
        <v>Alto</v>
      </c>
      <c r="N185" s="348">
        <f t="shared" ref="N185" si="181">SUM(H185,J185,L185)</f>
        <v>12</v>
      </c>
      <c r="O185" s="366" t="str">
        <f>O182</f>
        <v>Ausencia prolongada de la persona por incapacidad o renuncia voluntaria</v>
      </c>
      <c r="P185" s="335" t="str">
        <f>P182</f>
        <v>No disponibilidad del personal</v>
      </c>
      <c r="Q185" s="336" t="s">
        <v>54</v>
      </c>
      <c r="R185" s="336" t="s">
        <v>857</v>
      </c>
      <c r="S185" s="336" t="s">
        <v>25</v>
      </c>
      <c r="T185" s="338" t="s">
        <v>905</v>
      </c>
      <c r="U185" s="338" t="str">
        <f>IF(Q185="Lógico",Tablas!$I$17,IF(Q185="Físico",Tablas!$I$17,IF(Q185="Locativo",Tablas!$I$17,IF(Q185="Legal",Tablas!$I$19,IF(Q185="Reputacional",Tablas!$I$18,IF(Q185="Financiero",Tablas!$I$16))))))</f>
        <v>Continuidad Operativa</v>
      </c>
      <c r="V185" s="338">
        <v>3</v>
      </c>
      <c r="W185" s="336" t="str">
        <f t="shared" si="169"/>
        <v>Moderado</v>
      </c>
      <c r="X185" s="338">
        <v>3</v>
      </c>
      <c r="Y185" s="336" t="str">
        <f t="shared" si="177"/>
        <v>Posible</v>
      </c>
      <c r="Z185" s="338">
        <f t="shared" si="168"/>
        <v>108</v>
      </c>
      <c r="AA185" s="338" t="str">
        <f>IF(AND(Z185&gt;=Tablas!$B$39,Z185&lt;Tablas!$C$39),Tablas!$D$39,IF(AND(Z185&gt;=Tablas!$B$40,Z185&lt;Tablas!$C$40),Tablas!$D$40,IF(AND(Z185&gt;=Tablas!$B$41,Z185&lt;Tablas!$C$41),Tablas!$D$41,IF(AND(Z185&gt;=Tablas!$B$42,Z185&lt;=Tablas!$C$42),Tablas!$D$42,"No Aplica"))))</f>
        <v>Moderado</v>
      </c>
    </row>
    <row r="186" spans="1:27" ht="39.6" customHeight="1">
      <c r="A186" s="406">
        <f>A185+1</f>
        <v>73</v>
      </c>
      <c r="B186" s="372" t="s">
        <v>819</v>
      </c>
      <c r="C186" s="348" t="s">
        <v>762</v>
      </c>
      <c r="D186" s="348" t="s">
        <v>923</v>
      </c>
      <c r="E186" s="348" t="s">
        <v>1</v>
      </c>
      <c r="F186" s="369" t="s">
        <v>762</v>
      </c>
      <c r="G186" s="348" t="str">
        <f t="shared" ref="G186:G187" si="182">IF(H186=1,"Muy Baja",IF(H186=2,"Baja",IF(H186=3,"Media",IF(H186=4,"Alta",IF(H186=5,"Muy Alta", "No Aplica")))))</f>
        <v>Baja</v>
      </c>
      <c r="H186" s="348">
        <v>2</v>
      </c>
      <c r="I186" s="348" t="str">
        <f t="shared" ref="I186:I187" si="183">IF(J186=1,"Muy Baja",IF(J186=2,"Baja",IF(J186=3,"Media",IF(J186=4,"Alta",IF(J186=5,"Muy Alta", "No Aplica")))))</f>
        <v>Media</v>
      </c>
      <c r="J186" s="350">
        <v>3</v>
      </c>
      <c r="K186" s="377" t="str">
        <f t="shared" ref="K186:K187" si="184">IF(L186=1,"Muy Baja",IF(L186=2,"Baja",IF(L186=3,"Media",IF(L186=4,"Alta",IF(L186=5,"Muy Alta", "No Aplica")))))</f>
        <v>Media</v>
      </c>
      <c r="L186" s="350">
        <v>3</v>
      </c>
      <c r="M186" s="378" t="str">
        <f t="shared" ref="M186:M213" si="185">IF(AND(N186&gt;0,N186&lt;4),"Muy Bajo",IF(AND(N186&gt;=4,N186&lt;7),"Bajo",IF(AND(N186&gt;=7,N186&lt;10),"Medio",IF(AND(N186&gt;=10,N186&lt;13),"Alto",IF(AND(N186&gt;=13,N186&lt;=15),"Muy Alto", "No Aplica")))))</f>
        <v>Medio</v>
      </c>
      <c r="N186" s="377">
        <f t="shared" ref="N186:N213" si="186">SUM(H186,J186,L186)</f>
        <v>8</v>
      </c>
      <c r="O186" s="366" t="str">
        <f>O182</f>
        <v>Ausencia prolongada de la persona por incapacidad o renuncia voluntaria</v>
      </c>
      <c r="P186" s="379" t="str">
        <f>P182</f>
        <v>No disponibilidad del personal</v>
      </c>
      <c r="Q186" s="336" t="s">
        <v>54</v>
      </c>
      <c r="R186" s="336" t="s">
        <v>857</v>
      </c>
      <c r="S186" s="336" t="s">
        <v>25</v>
      </c>
      <c r="T186" s="338" t="s">
        <v>905</v>
      </c>
      <c r="U186" s="336" t="str">
        <f>IF(Q186="Lógico",Tablas!$I$17,IF(Q186="Físico",Tablas!$I$17,IF(Q186="Locativo",Tablas!$I$17,IF(Q186="Legal",Tablas!$I$19,IF(Q186="Reputacional",Tablas!$I$18,IF(Q186="Financiero",Tablas!$I$16))))))</f>
        <v>Continuidad Operativa</v>
      </c>
      <c r="V186" s="338">
        <v>3</v>
      </c>
      <c r="W186" s="336" t="str">
        <f t="shared" si="169"/>
        <v>Moderado</v>
      </c>
      <c r="X186" s="338">
        <v>3</v>
      </c>
      <c r="Y186" s="336" t="str">
        <f t="shared" ref="Y186:Y211" si="187">IF(X186=1,"Raro",IF(X186=2,"Improbable",IF(X186=3,"Posible",IF(X186=4,"Probable",IF(X186=5,"Casi Seguro", "No Aplica")))))</f>
        <v>Posible</v>
      </c>
      <c r="Z186" s="338">
        <f t="shared" si="168"/>
        <v>72</v>
      </c>
      <c r="AA186" s="338" t="str">
        <f>IF(AND(Z186&gt;=Tablas!$B$39,Z186&lt;Tablas!$C$39),Tablas!$D$39,IF(AND(Z186&gt;=Tablas!$B$40,Z186&lt;Tablas!$C$40),Tablas!$D$40,IF(AND(Z186&gt;=Tablas!$B$41,Z186&lt;Tablas!$C$41),Tablas!$D$41,IF(AND(Z186&gt;=Tablas!$B$42,Z186&lt;=Tablas!$C$42),Tablas!$D$42,"No Aplica"))))</f>
        <v>Bajo</v>
      </c>
    </row>
    <row r="187" spans="1:27" ht="39.6" customHeight="1">
      <c r="A187" s="380">
        <f>A186+1</f>
        <v>74</v>
      </c>
      <c r="B187" s="372" t="s">
        <v>850</v>
      </c>
      <c r="C187" s="348" t="s">
        <v>762</v>
      </c>
      <c r="D187" s="348" t="s">
        <v>923</v>
      </c>
      <c r="E187" s="348" t="s">
        <v>1</v>
      </c>
      <c r="F187" s="369" t="s">
        <v>762</v>
      </c>
      <c r="G187" s="348" t="str">
        <f t="shared" si="182"/>
        <v>Alta</v>
      </c>
      <c r="H187" s="348">
        <v>4</v>
      </c>
      <c r="I187" s="348" t="str">
        <f t="shared" si="183"/>
        <v>Alta</v>
      </c>
      <c r="J187" s="348">
        <v>4</v>
      </c>
      <c r="K187" s="348" t="str">
        <f t="shared" si="184"/>
        <v>Alta</v>
      </c>
      <c r="L187" s="348">
        <v>4</v>
      </c>
      <c r="M187" s="353" t="str">
        <f t="shared" si="185"/>
        <v>Alto</v>
      </c>
      <c r="N187" s="350">
        <f t="shared" si="186"/>
        <v>12</v>
      </c>
      <c r="O187" s="366" t="str">
        <f>O182</f>
        <v>Ausencia prolongada de la persona por incapacidad o renuncia voluntaria</v>
      </c>
      <c r="P187" s="376" t="str">
        <f>P182</f>
        <v>No disponibilidad del personal</v>
      </c>
      <c r="Q187" s="336" t="s">
        <v>54</v>
      </c>
      <c r="R187" s="336" t="s">
        <v>857</v>
      </c>
      <c r="S187" s="336" t="s">
        <v>25</v>
      </c>
      <c r="T187" s="338" t="s">
        <v>905</v>
      </c>
      <c r="U187" s="336" t="str">
        <f>IF(Q187="Lógico",Tablas!$I$17,IF(Q187="Físico",Tablas!$I$17,IF(Q187="Locativo",Tablas!$I$17,IF(Q187="Legal",Tablas!$I$19,IF(Q187="Reputacional",Tablas!$I$18,IF(Q187="Financiero",Tablas!$I$16))))))</f>
        <v>Continuidad Operativa</v>
      </c>
      <c r="V187" s="338">
        <v>3</v>
      </c>
      <c r="W187" s="336" t="str">
        <f t="shared" si="169"/>
        <v>Moderado</v>
      </c>
      <c r="X187" s="338">
        <v>3</v>
      </c>
      <c r="Y187" s="336" t="str">
        <f t="shared" si="187"/>
        <v>Posible</v>
      </c>
      <c r="Z187" s="338">
        <f t="shared" si="168"/>
        <v>108</v>
      </c>
      <c r="AA187" s="338" t="str">
        <f>IF(AND(Z187&gt;=Tablas!$B$39,Z187&lt;Tablas!$C$39),Tablas!$D$39,IF(AND(Z187&gt;=Tablas!$B$40,Z187&lt;Tablas!$C$40),Tablas!$D$40,IF(AND(Z187&gt;=Tablas!$B$41,Z187&lt;Tablas!$C$41),Tablas!$D$41,IF(AND(Z187&gt;=Tablas!$B$42,Z187&lt;=Tablas!$C$42),Tablas!$D$42,"No Aplica"))))</f>
        <v>Moderado</v>
      </c>
    </row>
    <row r="188" spans="1:27" ht="52.9" customHeight="1">
      <c r="A188" s="381">
        <f>A187+1</f>
        <v>75</v>
      </c>
      <c r="B188" s="382" t="s">
        <v>851</v>
      </c>
      <c r="C188" s="348" t="s">
        <v>762</v>
      </c>
      <c r="D188" s="348" t="s">
        <v>923</v>
      </c>
      <c r="E188" s="348" t="s">
        <v>1</v>
      </c>
      <c r="F188" s="369" t="s">
        <v>762</v>
      </c>
      <c r="G188" s="348" t="str">
        <f t="shared" ref="G188:G190" si="188">IF(H188=1,"Muy Baja",IF(H188=2,"Baja",IF(H188=3,"Media",IF(H188=4,"Alta",IF(H188=5,"Muy Alta", "No Aplica")))))</f>
        <v>Alta</v>
      </c>
      <c r="H188" s="348">
        <v>4</v>
      </c>
      <c r="I188" s="348" t="str">
        <f t="shared" ref="I188:I190" si="189">IF(J188=1,"Muy Baja",IF(J188=2,"Baja",IF(J188=3,"Media",IF(J188=4,"Alta",IF(J188=5,"Muy Alta", "No Aplica")))))</f>
        <v>Alta</v>
      </c>
      <c r="J188" s="348">
        <v>4</v>
      </c>
      <c r="K188" s="348" t="str">
        <f t="shared" ref="K188:K190" si="190">IF(L188=1,"Muy Baja",IF(L188=2,"Baja",IF(L188=3,"Media",IF(L188=4,"Alta",IF(L188=5,"Muy Alta", "No Aplica")))))</f>
        <v>Alta</v>
      </c>
      <c r="L188" s="348">
        <v>4</v>
      </c>
      <c r="M188" s="353" t="str">
        <f t="shared" si="185"/>
        <v>Alto</v>
      </c>
      <c r="N188" s="350">
        <f t="shared" si="186"/>
        <v>12</v>
      </c>
      <c r="O188" s="366" t="str">
        <f>O182</f>
        <v>Ausencia prolongada de la persona por incapacidad o renuncia voluntaria</v>
      </c>
      <c r="P188" s="376" t="str">
        <f>P182</f>
        <v>No disponibilidad del personal</v>
      </c>
      <c r="Q188" s="336" t="s">
        <v>54</v>
      </c>
      <c r="R188" s="336" t="s">
        <v>857</v>
      </c>
      <c r="S188" s="336" t="s">
        <v>25</v>
      </c>
      <c r="T188" s="338" t="s">
        <v>905</v>
      </c>
      <c r="U188" s="336" t="str">
        <f>IF(Q188="Lógico",Tablas!$I$17,IF(Q188="Físico",Tablas!$I$17,IF(Q188="Locativo",Tablas!$I$17,IF(Q188="Legal",Tablas!$I$19,IF(Q188="Reputacional",Tablas!$I$18,IF(Q188="Financiero",Tablas!$I$16))))))</f>
        <v>Continuidad Operativa</v>
      </c>
      <c r="V188" s="338">
        <v>3</v>
      </c>
      <c r="W188" s="336" t="str">
        <f t="shared" ref="W188:W200" si="191">IF(V188=1,"Insignificante",IF(V188=2,"Menor",IF(V188=3,"Moderado",IF(V188=4,"Mayor",IF(V188=5,"Catastrófico", "No Aplica")))))</f>
        <v>Moderado</v>
      </c>
      <c r="X188" s="338">
        <v>3</v>
      </c>
      <c r="Y188" s="336" t="str">
        <f t="shared" si="187"/>
        <v>Posible</v>
      </c>
      <c r="Z188" s="338">
        <f t="shared" si="168"/>
        <v>108</v>
      </c>
      <c r="AA188" s="338" t="str">
        <f>IF(AND(Z188&gt;=Tablas!$B$39,Z188&lt;Tablas!$C$39),Tablas!$D$39,IF(AND(Z188&gt;=Tablas!$B$40,Z188&lt;Tablas!$C$40),Tablas!$D$40,IF(AND(Z188&gt;=Tablas!$B$41,Z188&lt;Tablas!$C$41),Tablas!$D$41,IF(AND(Z188&gt;=Tablas!$B$42,Z188&lt;=Tablas!$C$42),Tablas!$D$42,"No Aplica"))))</f>
        <v>Moderado</v>
      </c>
    </row>
    <row r="189" spans="1:27" ht="9.6" customHeight="1">
      <c r="A189" s="383" t="s">
        <v>987</v>
      </c>
      <c r="B189" s="384"/>
      <c r="C189" s="384"/>
      <c r="D189" s="384"/>
      <c r="E189" s="384"/>
      <c r="F189" s="385"/>
      <c r="G189" s="386"/>
      <c r="H189" s="387"/>
      <c r="I189" s="387"/>
      <c r="J189" s="387"/>
      <c r="K189" s="387"/>
      <c r="L189" s="387"/>
      <c r="M189" s="388"/>
      <c r="N189" s="350"/>
      <c r="O189" s="335"/>
      <c r="P189" s="376"/>
      <c r="Q189" s="336"/>
      <c r="R189" s="336"/>
      <c r="S189" s="336"/>
      <c r="T189" s="336"/>
      <c r="U189" s="336"/>
      <c r="V189" s="338"/>
      <c r="W189" s="336"/>
      <c r="X189" s="338"/>
      <c r="Y189" s="336"/>
      <c r="Z189" s="338"/>
      <c r="AA189" s="338"/>
    </row>
    <row r="190" spans="1:27" ht="39" customHeight="1">
      <c r="A190" s="403">
        <f>A188+1</f>
        <v>76</v>
      </c>
      <c r="B190" s="356" t="s">
        <v>852</v>
      </c>
      <c r="C190" s="333" t="s">
        <v>760</v>
      </c>
      <c r="D190" s="333" t="s">
        <v>924</v>
      </c>
      <c r="E190" s="333" t="s">
        <v>854</v>
      </c>
      <c r="F190" s="359" t="s">
        <v>760</v>
      </c>
      <c r="G190" s="333" t="str">
        <f t="shared" si="188"/>
        <v>Muy Alta</v>
      </c>
      <c r="H190" s="333">
        <v>5</v>
      </c>
      <c r="I190" s="333" t="str">
        <f t="shared" si="189"/>
        <v>Muy Alta</v>
      </c>
      <c r="J190" s="333">
        <v>5</v>
      </c>
      <c r="K190" s="333" t="str">
        <f t="shared" si="190"/>
        <v>Muy Alta</v>
      </c>
      <c r="L190" s="333">
        <v>5</v>
      </c>
      <c r="M190" s="333" t="str">
        <f t="shared" si="185"/>
        <v>Muy Alto</v>
      </c>
      <c r="N190" s="333">
        <f t="shared" si="186"/>
        <v>15</v>
      </c>
      <c r="O190" s="366" t="s">
        <v>925</v>
      </c>
      <c r="P190" s="335" t="s">
        <v>988</v>
      </c>
      <c r="Q190" s="336" t="s">
        <v>54</v>
      </c>
      <c r="R190" s="336" t="s">
        <v>930</v>
      </c>
      <c r="S190" s="336" t="s">
        <v>23</v>
      </c>
      <c r="T190" s="337" t="s">
        <v>989</v>
      </c>
      <c r="U190" s="336" t="str">
        <f>IF(Q190="Lógico",Tablas!$I$17,IF(Q190="Físico",Tablas!$I$17,IF(Q190="Locativo",Tablas!$I$17,IF(Q190="Legal",Tablas!$I$19,IF(Q190="Reputacional",Tablas!$I$18,IF(Q190="Financiero",Tablas!$I$16))))))</f>
        <v>Continuidad Operativa</v>
      </c>
      <c r="V190" s="336">
        <v>4</v>
      </c>
      <c r="W190" s="336" t="str">
        <f t="shared" si="191"/>
        <v>Mayor</v>
      </c>
      <c r="X190" s="336">
        <v>2</v>
      </c>
      <c r="Y190" s="336" t="str">
        <f t="shared" si="187"/>
        <v>Improbable</v>
      </c>
      <c r="Z190" s="338">
        <f t="shared" si="168"/>
        <v>120</v>
      </c>
      <c r="AA190" s="338" t="str">
        <f>IF(AND(Z190&gt;=Tablas!$B$39,Z190&lt;Tablas!$C$39),Tablas!$D$39,IF(AND(Z190&gt;=Tablas!$B$40,Z190&lt;Tablas!$C$40),Tablas!$D$40,IF(AND(Z190&gt;=Tablas!$B$41,Z190&lt;Tablas!$C$41),Tablas!$D$41,IF(AND(Z190&gt;=Tablas!$B$42,Z190&lt;=Tablas!$C$42),Tablas!$D$42,"No Aplica"))))</f>
        <v>Moderado</v>
      </c>
    </row>
    <row r="191" spans="1:27" ht="39" customHeight="1">
      <c r="A191" s="404"/>
      <c r="B191" s="357"/>
      <c r="C191" s="340"/>
      <c r="D191" s="345"/>
      <c r="E191" s="340"/>
      <c r="F191" s="360"/>
      <c r="G191" s="340"/>
      <c r="H191" s="340"/>
      <c r="I191" s="340"/>
      <c r="J191" s="340"/>
      <c r="K191" s="340"/>
      <c r="L191" s="340"/>
      <c r="M191" s="340"/>
      <c r="N191" s="340"/>
      <c r="O191" s="366" t="s">
        <v>961</v>
      </c>
      <c r="P191" s="335" t="s">
        <v>926</v>
      </c>
      <c r="Q191" s="336" t="s">
        <v>54</v>
      </c>
      <c r="R191" s="336" t="s">
        <v>930</v>
      </c>
      <c r="S191" s="336" t="s">
        <v>25</v>
      </c>
      <c r="T191" s="337" t="s">
        <v>927</v>
      </c>
      <c r="U191" s="336" t="str">
        <f>IF(Q191="Lógico",Tablas!$I$17,IF(Q191="Físico",Tablas!$I$17,IF(Q191="Locativo",Tablas!$I$17,IF(Q191="Legal",Tablas!$I$19,IF(Q191="Reputacional",Tablas!$I$18,IF(Q191="Financiero",Tablas!$I$16))))))</f>
        <v>Continuidad Operativa</v>
      </c>
      <c r="V191" s="336">
        <v>4</v>
      </c>
      <c r="W191" s="336" t="str">
        <f t="shared" ref="W191" si="192">IF(V191=1,"Insignificante",IF(V191=2,"Menor",IF(V191=3,"Moderado",IF(V191=4,"Mayor",IF(V191=5,"Catastrófico", "No Aplica")))))</f>
        <v>Mayor</v>
      </c>
      <c r="X191" s="336">
        <v>2</v>
      </c>
      <c r="Y191" s="336" t="str">
        <f t="shared" ref="Y191" si="193">IF(X191=1,"Raro",IF(X191=2,"Improbable",IF(X191=3,"Posible",IF(X191=4,"Probable",IF(X191=5,"Casi Seguro", "No Aplica")))))</f>
        <v>Improbable</v>
      </c>
      <c r="Z191" s="338">
        <f>X191*V191*N190</f>
        <v>120</v>
      </c>
      <c r="AA191" s="338" t="str">
        <f>IF(AND(Z191&gt;=Tablas!$B$39,Z191&lt;Tablas!$C$39),Tablas!$D$39,IF(AND(Z191&gt;=Tablas!$B$40,Z191&lt;Tablas!$C$40),Tablas!$D$40,IF(AND(Z191&gt;=Tablas!$B$41,Z191&lt;Tablas!$C$41),Tablas!$D$41,IF(AND(Z191&gt;=Tablas!$B$42,Z191&lt;=Tablas!$C$42),Tablas!$D$42,"No Aplica"))))</f>
        <v>Moderado</v>
      </c>
    </row>
    <row r="192" spans="1:27" ht="39.6" customHeight="1">
      <c r="A192" s="380">
        <f>A190+1</f>
        <v>77</v>
      </c>
      <c r="B192" s="347" t="s">
        <v>853</v>
      </c>
      <c r="C192" s="348" t="s">
        <v>760</v>
      </c>
      <c r="D192" s="348" t="s">
        <v>924</v>
      </c>
      <c r="E192" s="348" t="s">
        <v>854</v>
      </c>
      <c r="F192" s="348" t="s">
        <v>760</v>
      </c>
      <c r="G192" s="348" t="str">
        <f t="shared" ref="G192:G194" si="194">IF(H192=1,"Muy Baja",IF(H192=2,"Baja",IF(H192=3,"Media",IF(H192=4,"Alta",IF(H192=5,"Muy Alta", "No Aplica")))))</f>
        <v>Muy Alta</v>
      </c>
      <c r="H192" s="348">
        <v>5</v>
      </c>
      <c r="I192" s="348" t="str">
        <f t="shared" ref="I192:I194" si="195">IF(J192=1,"Muy Baja",IF(J192=2,"Baja",IF(J192=3,"Media",IF(J192=4,"Alta",IF(J192=5,"Muy Alta", "No Aplica")))))</f>
        <v>Muy Alta</v>
      </c>
      <c r="J192" s="348">
        <v>5</v>
      </c>
      <c r="K192" s="348" t="str">
        <f t="shared" ref="K192:K194" si="196">IF(L192=1,"Muy Baja",IF(L192=2,"Baja",IF(L192=3,"Media",IF(L192=4,"Alta",IF(L192=5,"Muy Alta", "No Aplica")))))</f>
        <v>Muy Alta</v>
      </c>
      <c r="L192" s="348">
        <v>5</v>
      </c>
      <c r="M192" s="353" t="str">
        <f t="shared" si="185"/>
        <v>Muy Alto</v>
      </c>
      <c r="N192" s="350">
        <f t="shared" si="186"/>
        <v>15</v>
      </c>
      <c r="O192" s="376" t="s">
        <v>960</v>
      </c>
      <c r="P192" s="376" t="s">
        <v>990</v>
      </c>
      <c r="Q192" s="338" t="s">
        <v>53</v>
      </c>
      <c r="R192" s="338" t="s">
        <v>930</v>
      </c>
      <c r="S192" s="338" t="s">
        <v>25</v>
      </c>
      <c r="T192" s="338" t="s">
        <v>991</v>
      </c>
      <c r="U192" s="338" t="str">
        <f>IF(Q192="Lógico",Tablas!$I$17,IF(Q192="Físico",Tablas!$I$17,IF(Q192="Locativo",Tablas!$I$17,IF(Q192="Legal",Tablas!$I$19,IF(Q192="Reputacional",Tablas!$I$18,IF(Q192="Financiero",Tablas!$I$16))))))</f>
        <v>Continuidad Operativa</v>
      </c>
      <c r="V192" s="338">
        <v>4</v>
      </c>
      <c r="W192" s="338" t="str">
        <f t="shared" si="191"/>
        <v>Mayor</v>
      </c>
      <c r="X192" s="338">
        <v>1</v>
      </c>
      <c r="Y192" s="338" t="str">
        <f t="shared" si="187"/>
        <v>Raro</v>
      </c>
      <c r="Z192" s="338">
        <f t="shared" si="168"/>
        <v>60</v>
      </c>
      <c r="AA192" s="338" t="str">
        <f>IF(AND(Z192&gt;=Tablas!$B$39,Z192&lt;Tablas!$C$39),Tablas!$D$39,IF(AND(Z192&gt;=Tablas!$B$40,Z192&lt;Tablas!$C$40),Tablas!$D$40,IF(AND(Z192&gt;=Tablas!$B$41,Z192&lt;Tablas!$C$41),Tablas!$D$41,IF(AND(Z192&gt;=Tablas!$B$42,Z192&lt;=Tablas!$C$42),Tablas!$D$42,"No Aplica"))))</f>
        <v>Bajo</v>
      </c>
    </row>
    <row r="193" spans="1:27" ht="52.9" customHeight="1">
      <c r="A193" s="380">
        <f t="shared" ref="A193:A234" si="197">A192+1</f>
        <v>78</v>
      </c>
      <c r="B193" s="389" t="s">
        <v>919</v>
      </c>
      <c r="C193" s="348" t="s">
        <v>760</v>
      </c>
      <c r="D193" s="348" t="s">
        <v>920</v>
      </c>
      <c r="E193" s="348" t="s">
        <v>854</v>
      </c>
      <c r="F193" s="348" t="s">
        <v>760</v>
      </c>
      <c r="G193" s="348" t="str">
        <f t="shared" si="194"/>
        <v>Media</v>
      </c>
      <c r="H193" s="348">
        <v>3</v>
      </c>
      <c r="I193" s="348" t="str">
        <f t="shared" si="195"/>
        <v>Alta</v>
      </c>
      <c r="J193" s="348">
        <v>4</v>
      </c>
      <c r="K193" s="348" t="str">
        <f t="shared" si="196"/>
        <v>Muy Alta</v>
      </c>
      <c r="L193" s="348">
        <v>5</v>
      </c>
      <c r="M193" s="353" t="str">
        <f t="shared" si="185"/>
        <v>Alto</v>
      </c>
      <c r="N193" s="350">
        <f t="shared" si="186"/>
        <v>12</v>
      </c>
      <c r="O193" s="335"/>
      <c r="P193" s="376"/>
      <c r="Q193" s="336"/>
      <c r="R193" s="338"/>
      <c r="S193" s="336"/>
      <c r="T193" s="338"/>
      <c r="U193" s="336" t="b">
        <f>IF(Q193="Lógico",Tablas!$I$17,IF(Q193="Físico",Tablas!$I$17,IF(Q193="Locativo",Tablas!$I$17,IF(Q193="Legal",Tablas!$I$19,IF(Q193="Reputacional",Tablas!$I$18,IF(Q193="Financiero",Tablas!$I$16))))))</f>
        <v>0</v>
      </c>
      <c r="V193" s="338">
        <v>1</v>
      </c>
      <c r="W193" s="336" t="str">
        <f t="shared" si="191"/>
        <v>Insignificante</v>
      </c>
      <c r="X193" s="338">
        <v>1</v>
      </c>
      <c r="Y193" s="336" t="str">
        <f t="shared" si="187"/>
        <v>Raro</v>
      </c>
      <c r="Z193" s="338">
        <f t="shared" si="168"/>
        <v>12</v>
      </c>
      <c r="AA193" s="338" t="str">
        <f>IF(AND(Z193&gt;=Tablas!$B$39,Z193&lt;Tablas!$C$39),Tablas!$D$39,IF(AND(Z193&gt;=Tablas!$B$40,Z193&lt;Tablas!$C$40),Tablas!$D$40,IF(AND(Z193&gt;=Tablas!$B$41,Z193&lt;Tablas!$C$41),Tablas!$D$41,IF(AND(Z193&gt;=Tablas!$B$42,Z193&lt;=Tablas!$C$42),Tablas!$D$42,"No Aplica"))))</f>
        <v>Bajo</v>
      </c>
    </row>
    <row r="194" spans="1:27" ht="42.6" customHeight="1">
      <c r="A194" s="380">
        <f t="shared" si="197"/>
        <v>79</v>
      </c>
      <c r="B194" s="389" t="s">
        <v>855</v>
      </c>
      <c r="C194" s="348" t="s">
        <v>760</v>
      </c>
      <c r="D194" s="348" t="s">
        <v>920</v>
      </c>
      <c r="E194" s="348" t="s">
        <v>854</v>
      </c>
      <c r="F194" s="348" t="s">
        <v>760</v>
      </c>
      <c r="G194" s="348" t="str">
        <f t="shared" si="194"/>
        <v>Media</v>
      </c>
      <c r="H194" s="348">
        <v>3</v>
      </c>
      <c r="I194" s="348" t="str">
        <f t="shared" si="195"/>
        <v>Muy Alta</v>
      </c>
      <c r="J194" s="348">
        <v>5</v>
      </c>
      <c r="K194" s="348" t="str">
        <f t="shared" si="196"/>
        <v>Muy Alta</v>
      </c>
      <c r="L194" s="348">
        <v>5</v>
      </c>
      <c r="M194" s="353" t="str">
        <f t="shared" si="185"/>
        <v>Muy Alto</v>
      </c>
      <c r="N194" s="350">
        <f t="shared" si="186"/>
        <v>13</v>
      </c>
      <c r="O194" s="366" t="str">
        <f>O191</f>
        <v>Condiciones ambientales no son las más adecuadas para el almacenamiento de la información física en la oficina.</v>
      </c>
      <c r="P194" s="335" t="str">
        <f>P191</f>
        <v>Pérdida de a información física</v>
      </c>
      <c r="Q194" s="336" t="s">
        <v>54</v>
      </c>
      <c r="R194" s="336" t="s">
        <v>930</v>
      </c>
      <c r="S194" s="336" t="s">
        <v>25</v>
      </c>
      <c r="T194" s="337" t="s">
        <v>927</v>
      </c>
      <c r="U194" s="336" t="str">
        <f>IF(Q194="Lógico",Tablas!$I$17,IF(Q194="Físico",Tablas!$I$17,IF(Q194="Locativo",Tablas!$I$17,IF(Q194="Legal",Tablas!$I$19,IF(Q194="Reputacional",Tablas!$I$18,IF(Q194="Financiero",Tablas!$I$16))))))</f>
        <v>Continuidad Operativa</v>
      </c>
      <c r="V194" s="338">
        <v>3</v>
      </c>
      <c r="W194" s="336" t="str">
        <f t="shared" si="191"/>
        <v>Moderado</v>
      </c>
      <c r="X194" s="338">
        <v>2</v>
      </c>
      <c r="Y194" s="336" t="str">
        <f t="shared" si="187"/>
        <v>Improbable</v>
      </c>
      <c r="Z194" s="338">
        <f t="shared" si="168"/>
        <v>78</v>
      </c>
      <c r="AA194" s="338" t="str">
        <f>IF(AND(Z194&gt;=Tablas!$B$39,Z194&lt;Tablas!$C$39),Tablas!$D$39,IF(AND(Z194&gt;=Tablas!$B$40,Z194&lt;Tablas!$C$40),Tablas!$D$40,IF(AND(Z194&gt;=Tablas!$B$41,Z194&lt;Tablas!$C$41),Tablas!$D$41,IF(AND(Z194&gt;=Tablas!$B$42,Z194&lt;=Tablas!$C$42),Tablas!$D$42,"No Aplica"))))</f>
        <v>Bajo</v>
      </c>
    </row>
    <row r="195" spans="1:27" ht="52.9" customHeight="1">
      <c r="A195" s="380">
        <f t="shared" si="197"/>
        <v>80</v>
      </c>
      <c r="B195" s="389" t="s">
        <v>992</v>
      </c>
      <c r="C195" s="348" t="s">
        <v>760</v>
      </c>
      <c r="D195" s="348" t="s">
        <v>920</v>
      </c>
      <c r="E195" s="348" t="s">
        <v>854</v>
      </c>
      <c r="F195" s="348" t="s">
        <v>760</v>
      </c>
      <c r="G195" s="348" t="str">
        <f t="shared" ref="G195:G200" si="198">IF(H195=1,"Muy Baja",IF(H195=2,"Baja",IF(H195=3,"Media",IF(H195=4,"Alta",IF(H195=5,"Muy Alta", "No Aplica")))))</f>
        <v>Media</v>
      </c>
      <c r="H195" s="348">
        <v>3</v>
      </c>
      <c r="I195" s="348" t="str">
        <f t="shared" ref="I195:I200" si="199">IF(J195=1,"Muy Baja",IF(J195=2,"Baja",IF(J195=3,"Media",IF(J195=4,"Alta",IF(J195=5,"Muy Alta", "No Aplica")))))</f>
        <v>Muy Alta</v>
      </c>
      <c r="J195" s="348">
        <v>5</v>
      </c>
      <c r="K195" s="348" t="str">
        <f t="shared" ref="K195:K200" si="200">IF(L195=1,"Muy Baja",IF(L195=2,"Baja",IF(L195=3,"Media",IF(L195=4,"Alta",IF(L195=5,"Muy Alta", "No Aplica")))))</f>
        <v>Muy Alta</v>
      </c>
      <c r="L195" s="348">
        <v>5</v>
      </c>
      <c r="M195" s="349" t="str">
        <f t="shared" si="185"/>
        <v>Muy Alto</v>
      </c>
      <c r="N195" s="348">
        <f t="shared" si="186"/>
        <v>13</v>
      </c>
      <c r="O195" s="366" t="str">
        <f>O191</f>
        <v>Condiciones ambientales no son las más adecuadas para el almacenamiento de la información física en la oficina.</v>
      </c>
      <c r="P195" s="335" t="str">
        <f>P191</f>
        <v>Pérdida de a información física</v>
      </c>
      <c r="Q195" s="336" t="s">
        <v>54</v>
      </c>
      <c r="R195" s="336" t="s">
        <v>930</v>
      </c>
      <c r="S195" s="336" t="s">
        <v>25</v>
      </c>
      <c r="T195" s="337" t="s">
        <v>927</v>
      </c>
      <c r="U195" s="336" t="str">
        <f>IF(Q195="Lógico",Tablas!$I$17,IF(Q195="Físico",Tablas!$I$17,IF(Q195="Locativo",Tablas!$I$17,IF(Q195="Legal",Tablas!$I$19,IF(Q195="Reputacional",Tablas!$I$18,IF(Q195="Financiero",Tablas!$I$16))))))</f>
        <v>Continuidad Operativa</v>
      </c>
      <c r="V195" s="338">
        <v>3</v>
      </c>
      <c r="W195" s="338" t="str">
        <f t="shared" si="191"/>
        <v>Moderado</v>
      </c>
      <c r="X195" s="338">
        <v>2</v>
      </c>
      <c r="Y195" s="338" t="str">
        <f t="shared" si="187"/>
        <v>Improbable</v>
      </c>
      <c r="Z195" s="338">
        <f t="shared" si="168"/>
        <v>78</v>
      </c>
      <c r="AA195" s="338" t="str">
        <f>IF(AND(Z195&gt;=Tablas!$B$39,Z195&lt;Tablas!$C$39),Tablas!$D$39,IF(AND(Z195&gt;=Tablas!$B$40,Z195&lt;Tablas!$C$40),Tablas!$D$40,IF(AND(Z195&gt;=Tablas!$B$41,Z195&lt;Tablas!$C$41),Tablas!$D$41,IF(AND(Z195&gt;=Tablas!$B$42,Z195&lt;=Tablas!$C$42),Tablas!$D$42,"No Aplica"))))</f>
        <v>Bajo</v>
      </c>
    </row>
    <row r="196" spans="1:27" ht="39.6" customHeight="1">
      <c r="A196" s="380">
        <f t="shared" si="197"/>
        <v>81</v>
      </c>
      <c r="B196" s="389" t="s">
        <v>993</v>
      </c>
      <c r="C196" s="348" t="s">
        <v>760</v>
      </c>
      <c r="D196" s="348" t="s">
        <v>920</v>
      </c>
      <c r="E196" s="348" t="s">
        <v>854</v>
      </c>
      <c r="F196" s="348" t="s">
        <v>760</v>
      </c>
      <c r="G196" s="350" t="str">
        <f t="shared" si="198"/>
        <v>Baja</v>
      </c>
      <c r="H196" s="350">
        <v>2</v>
      </c>
      <c r="I196" s="350" t="str">
        <f t="shared" si="199"/>
        <v>Alta</v>
      </c>
      <c r="J196" s="350">
        <v>4</v>
      </c>
      <c r="K196" s="350" t="str">
        <f t="shared" si="200"/>
        <v>Muy Alta</v>
      </c>
      <c r="L196" s="350">
        <v>5</v>
      </c>
      <c r="M196" s="353" t="str">
        <f t="shared" si="185"/>
        <v>Alto</v>
      </c>
      <c r="N196" s="350">
        <f t="shared" si="186"/>
        <v>11</v>
      </c>
      <c r="O196" s="366" t="str">
        <f>O191</f>
        <v>Condiciones ambientales no son las más adecuadas para el almacenamiento de la información física en la oficina.</v>
      </c>
      <c r="P196" s="335" t="str">
        <f>P191</f>
        <v>Pérdida de a información física</v>
      </c>
      <c r="Q196" s="336" t="s">
        <v>54</v>
      </c>
      <c r="R196" s="336" t="s">
        <v>930</v>
      </c>
      <c r="S196" s="336" t="s">
        <v>25</v>
      </c>
      <c r="T196" s="337" t="s">
        <v>927</v>
      </c>
      <c r="U196" s="336" t="str">
        <f>IF(Q196="Lógico",Tablas!$I$17,IF(Q196="Físico",Tablas!$I$17,IF(Q196="Locativo",Tablas!$I$17,IF(Q196="Legal",Tablas!$I$19,IF(Q196="Reputacional",Tablas!$I$18,IF(Q196="Financiero",Tablas!$I$16))))))</f>
        <v>Continuidad Operativa</v>
      </c>
      <c r="V196" s="338">
        <v>2</v>
      </c>
      <c r="W196" s="336" t="str">
        <f t="shared" si="191"/>
        <v>Menor</v>
      </c>
      <c r="X196" s="338">
        <v>2</v>
      </c>
      <c r="Y196" s="336" t="str">
        <f t="shared" si="187"/>
        <v>Improbable</v>
      </c>
      <c r="Z196" s="338">
        <f t="shared" si="168"/>
        <v>44</v>
      </c>
      <c r="AA196" s="338" t="str">
        <f>IF(AND(Z196&gt;=Tablas!$B$39,Z196&lt;Tablas!$C$39),Tablas!$D$39,IF(AND(Z196&gt;=Tablas!$B$40,Z196&lt;Tablas!$C$40),Tablas!$D$40,IF(AND(Z196&gt;=Tablas!$B$41,Z196&lt;Tablas!$C$41),Tablas!$D$41,IF(AND(Z196&gt;=Tablas!$B$42,Z196&lt;=Tablas!$C$42),Tablas!$D$42,"No Aplica"))))</f>
        <v>Bajo</v>
      </c>
    </row>
    <row r="197" spans="1:27">
      <c r="A197" s="383" t="s">
        <v>859</v>
      </c>
      <c r="B197" s="384"/>
      <c r="C197" s="384"/>
      <c r="D197" s="384"/>
      <c r="E197" s="384"/>
      <c r="F197" s="385"/>
      <c r="G197" s="386"/>
      <c r="H197" s="387"/>
      <c r="I197" s="387"/>
      <c r="J197" s="387"/>
      <c r="K197" s="387"/>
      <c r="L197" s="387"/>
      <c r="M197" s="387"/>
      <c r="N197" s="388"/>
      <c r="O197" s="335"/>
      <c r="P197" s="376"/>
      <c r="Q197" s="336"/>
      <c r="R197" s="349"/>
      <c r="S197" s="336"/>
      <c r="T197" s="338"/>
      <c r="U197" s="336" t="b">
        <f>IF(Q197="Lógico",Tablas!$I$17,IF(Q197="Físico",Tablas!$I$17,IF(Q197="Locativo",Tablas!$I$17,IF(Q197="Legal",Tablas!$I$19,IF(Q197="Reputacional",Tablas!$I$18,IF(Q197="Financiero",Tablas!$I$16))))))</f>
        <v>0</v>
      </c>
      <c r="V197" s="338">
        <v>1</v>
      </c>
      <c r="W197" s="336" t="str">
        <f t="shared" si="191"/>
        <v>Insignificante</v>
      </c>
      <c r="X197" s="338">
        <v>1</v>
      </c>
      <c r="Y197" s="336" t="str">
        <f t="shared" si="187"/>
        <v>Raro</v>
      </c>
      <c r="Z197" s="338">
        <f t="shared" si="168"/>
        <v>0</v>
      </c>
      <c r="AA197" s="338" t="str">
        <f>IF(AND(Z197&gt;=Tablas!$B$39,Z197&lt;Tablas!$C$39),Tablas!$D$39,IF(AND(Z197&gt;=Tablas!$B$40,Z197&lt;Tablas!$C$40),Tablas!$D$40,IF(AND(Z197&gt;=Tablas!$B$41,Z197&lt;Tablas!$C$41),Tablas!$D$41,IF(AND(Z197&gt;=Tablas!$B$42,Z197&lt;=Tablas!$C$42),Tablas!$D$42,"No Aplica"))))</f>
        <v>No Aplica</v>
      </c>
    </row>
    <row r="198" spans="1:27" ht="31.9" customHeight="1">
      <c r="A198" s="380">
        <f>A196+1</f>
        <v>82</v>
      </c>
      <c r="B198" s="335" t="s">
        <v>860</v>
      </c>
      <c r="C198" s="348" t="s">
        <v>878</v>
      </c>
      <c r="D198" s="348" t="s">
        <v>920</v>
      </c>
      <c r="E198" s="348" t="s">
        <v>854</v>
      </c>
      <c r="F198" s="348" t="s">
        <v>879</v>
      </c>
      <c r="G198" s="348" t="str">
        <f t="shared" si="198"/>
        <v>Media</v>
      </c>
      <c r="H198" s="348">
        <v>3</v>
      </c>
      <c r="I198" s="348" t="str">
        <f t="shared" si="199"/>
        <v>Alta</v>
      </c>
      <c r="J198" s="348">
        <v>4</v>
      </c>
      <c r="K198" s="348" t="str">
        <f t="shared" si="200"/>
        <v>Media</v>
      </c>
      <c r="L198" s="348">
        <v>3</v>
      </c>
      <c r="M198" s="349" t="str">
        <f t="shared" si="185"/>
        <v>Alto</v>
      </c>
      <c r="N198" s="348">
        <f t="shared" si="186"/>
        <v>10</v>
      </c>
      <c r="O198" s="366" t="str">
        <f>O191</f>
        <v>Condiciones ambientales no son las más adecuadas para el almacenamiento de la información física en la oficina.</v>
      </c>
      <c r="P198" s="335" t="str">
        <f>P191</f>
        <v>Pérdida de a información física</v>
      </c>
      <c r="Q198" s="336" t="s">
        <v>54</v>
      </c>
      <c r="R198" s="336" t="s">
        <v>930</v>
      </c>
      <c r="S198" s="336" t="s">
        <v>25</v>
      </c>
      <c r="T198" s="337" t="s">
        <v>927</v>
      </c>
      <c r="U198" s="336" t="str">
        <f>IF(Q198="Lógico",Tablas!$I$17,IF(Q198="Físico",Tablas!$I$17,IF(Q198="Locativo",Tablas!$I$17,IF(Q198="Legal",Tablas!$I$19,IF(Q198="Reputacional",Tablas!$I$18,IF(Q198="Financiero",Tablas!$I$16))))))</f>
        <v>Continuidad Operativa</v>
      </c>
      <c r="V198" s="338">
        <v>4</v>
      </c>
      <c r="W198" s="336" t="str">
        <f t="shared" si="191"/>
        <v>Mayor</v>
      </c>
      <c r="X198" s="338">
        <v>2</v>
      </c>
      <c r="Y198" s="336" t="str">
        <f t="shared" si="187"/>
        <v>Improbable</v>
      </c>
      <c r="Z198" s="338">
        <f t="shared" si="168"/>
        <v>80</v>
      </c>
      <c r="AA198" s="338" t="str">
        <f>IF(AND(Z198&gt;=Tablas!$B$39,Z198&lt;Tablas!$C$39),Tablas!$D$39,IF(AND(Z198&gt;=Tablas!$B$40,Z198&lt;Tablas!$C$40),Tablas!$D$40,IF(AND(Z198&gt;=Tablas!$B$41,Z198&lt;Tablas!$C$41),Tablas!$D$41,IF(AND(Z198&gt;=Tablas!$B$42,Z198&lt;=Tablas!$C$42),Tablas!$D$42,"No Aplica"))))</f>
        <v>Bajo</v>
      </c>
    </row>
    <row r="199" spans="1:27" ht="31.9" customHeight="1">
      <c r="A199" s="380">
        <f t="shared" si="197"/>
        <v>83</v>
      </c>
      <c r="B199" s="335" t="s">
        <v>861</v>
      </c>
      <c r="C199" s="348" t="s">
        <v>878</v>
      </c>
      <c r="D199" s="348" t="s">
        <v>920</v>
      </c>
      <c r="E199" s="348" t="s">
        <v>854</v>
      </c>
      <c r="F199" s="348" t="s">
        <v>879</v>
      </c>
      <c r="G199" s="348" t="str">
        <f t="shared" si="198"/>
        <v>Media</v>
      </c>
      <c r="H199" s="348">
        <v>3</v>
      </c>
      <c r="I199" s="348" t="str">
        <f t="shared" si="199"/>
        <v>Alta</v>
      </c>
      <c r="J199" s="348">
        <v>4</v>
      </c>
      <c r="K199" s="348" t="str">
        <f t="shared" si="200"/>
        <v>Media</v>
      </c>
      <c r="L199" s="348">
        <v>3</v>
      </c>
      <c r="M199" s="349" t="str">
        <f t="shared" si="185"/>
        <v>Alto</v>
      </c>
      <c r="N199" s="348">
        <f t="shared" si="186"/>
        <v>10</v>
      </c>
      <c r="O199" s="335" t="s">
        <v>940</v>
      </c>
      <c r="P199" s="335" t="s">
        <v>941</v>
      </c>
      <c r="Q199" s="336" t="s">
        <v>53</v>
      </c>
      <c r="R199" s="336" t="s">
        <v>930</v>
      </c>
      <c r="S199" s="336" t="s">
        <v>25</v>
      </c>
      <c r="T199" s="338" t="s">
        <v>994</v>
      </c>
      <c r="U199" s="336" t="str">
        <f>IF(Q199="Lógico",Tablas!$I$17,IF(Q199="Físico",Tablas!$I$17,IF(Q199="Locativo",Tablas!$I$17,IF(Q199="Legal",Tablas!$I$19,IF(Q199="Reputacional",Tablas!$I$18,IF(Q199="Financiero",Tablas!$I$16))))))</f>
        <v>Continuidad Operativa</v>
      </c>
      <c r="V199" s="338">
        <v>3</v>
      </c>
      <c r="W199" s="336" t="str">
        <f t="shared" si="191"/>
        <v>Moderado</v>
      </c>
      <c r="X199" s="338">
        <v>2</v>
      </c>
      <c r="Y199" s="336" t="str">
        <f t="shared" si="187"/>
        <v>Improbable</v>
      </c>
      <c r="Z199" s="338">
        <f t="shared" si="168"/>
        <v>60</v>
      </c>
      <c r="AA199" s="338" t="str">
        <f>IF(AND(Z199&gt;=Tablas!$B$39,Z199&lt;Tablas!$C$39),Tablas!$D$39,IF(AND(Z199&gt;=Tablas!$B$40,Z199&lt;Tablas!$C$40),Tablas!$D$40,IF(AND(Z199&gt;=Tablas!$B$41,Z199&lt;Tablas!$C$41),Tablas!$D$41,IF(AND(Z199&gt;=Tablas!$B$42,Z199&lt;=Tablas!$C$42),Tablas!$D$42,"No Aplica"))))</f>
        <v>Bajo</v>
      </c>
    </row>
    <row r="200" spans="1:27" ht="31.9" customHeight="1">
      <c r="A200" s="380">
        <f t="shared" si="197"/>
        <v>84</v>
      </c>
      <c r="B200" s="335" t="s">
        <v>862</v>
      </c>
      <c r="C200" s="348" t="s">
        <v>878</v>
      </c>
      <c r="D200" s="348" t="s">
        <v>920</v>
      </c>
      <c r="E200" s="348" t="s">
        <v>854</v>
      </c>
      <c r="F200" s="348" t="s">
        <v>879</v>
      </c>
      <c r="G200" s="348" t="str">
        <f t="shared" si="198"/>
        <v>Baja</v>
      </c>
      <c r="H200" s="348">
        <v>2</v>
      </c>
      <c r="I200" s="348" t="str">
        <f t="shared" si="199"/>
        <v>Media</v>
      </c>
      <c r="J200" s="348">
        <v>3</v>
      </c>
      <c r="K200" s="348" t="str">
        <f t="shared" si="200"/>
        <v>Media</v>
      </c>
      <c r="L200" s="348">
        <v>3</v>
      </c>
      <c r="M200" s="349" t="str">
        <f t="shared" si="185"/>
        <v>Medio</v>
      </c>
      <c r="N200" s="348">
        <f t="shared" si="186"/>
        <v>8</v>
      </c>
      <c r="O200" s="366" t="str">
        <f>O191</f>
        <v>Condiciones ambientales no son las más adecuadas para el almacenamiento de la información física en la oficina.</v>
      </c>
      <c r="P200" s="335" t="str">
        <f t="shared" ref="P200:P205" si="201">$P$191</f>
        <v>Pérdida de a información física</v>
      </c>
      <c r="Q200" s="336" t="s">
        <v>54</v>
      </c>
      <c r="R200" s="336" t="s">
        <v>930</v>
      </c>
      <c r="S200" s="336" t="s">
        <v>25</v>
      </c>
      <c r="T200" s="337" t="s">
        <v>927</v>
      </c>
      <c r="U200" s="336" t="str">
        <f>IF(Q200="Lógico",Tablas!$I$17,IF(Q200="Físico",Tablas!$I$17,IF(Q200="Locativo",Tablas!$I$17,IF(Q200="Legal",Tablas!$I$19,IF(Q200="Reputacional",Tablas!$I$18,IF(Q200="Financiero",Tablas!$I$16))))))</f>
        <v>Continuidad Operativa</v>
      </c>
      <c r="V200" s="338">
        <v>2</v>
      </c>
      <c r="W200" s="338" t="str">
        <f t="shared" si="191"/>
        <v>Menor</v>
      </c>
      <c r="X200" s="338">
        <v>2</v>
      </c>
      <c r="Y200" s="336" t="str">
        <f t="shared" si="187"/>
        <v>Improbable</v>
      </c>
      <c r="Z200" s="338">
        <f t="shared" si="168"/>
        <v>32</v>
      </c>
      <c r="AA200" s="338" t="str">
        <f>IF(AND(Z200&gt;=Tablas!$B$39,Z200&lt;Tablas!$C$39),Tablas!$D$39,IF(AND(Z200&gt;=Tablas!$B$40,Z200&lt;Tablas!$C$40),Tablas!$D$40,IF(AND(Z200&gt;=Tablas!$B$41,Z200&lt;Tablas!$C$41),Tablas!$D$41,IF(AND(Z200&gt;=Tablas!$B$42,Z200&lt;=Tablas!$C$42),Tablas!$D$42,"No Aplica"))))</f>
        <v>Bajo</v>
      </c>
    </row>
    <row r="201" spans="1:27" ht="31.9" customHeight="1">
      <c r="A201" s="380">
        <f t="shared" si="197"/>
        <v>85</v>
      </c>
      <c r="B201" s="390" t="s">
        <v>863</v>
      </c>
      <c r="C201" s="348" t="s">
        <v>878</v>
      </c>
      <c r="D201" s="348" t="s">
        <v>920</v>
      </c>
      <c r="E201" s="348" t="s">
        <v>854</v>
      </c>
      <c r="F201" s="348" t="s">
        <v>879</v>
      </c>
      <c r="G201" s="373" t="str">
        <f t="shared" ref="G201:G208" si="202">IF(H201=1,"Muy Baja",IF(H201=2,"Baja",IF(H201=3,"Media",IF(H201=4,"Alta",IF(H201=5,"Muy Alta", "No Aplica")))))</f>
        <v>Baja</v>
      </c>
      <c r="H201" s="373">
        <v>2</v>
      </c>
      <c r="I201" s="373" t="str">
        <f t="shared" ref="I201:I208" si="203">IF(J201=1,"Muy Baja",IF(J201=2,"Baja",IF(J201=3,"Media",IF(J201=4,"Alta",IF(J201=5,"Muy Alta", "No Aplica")))))</f>
        <v>Media</v>
      </c>
      <c r="J201" s="373">
        <v>3</v>
      </c>
      <c r="K201" s="373" t="str">
        <f t="shared" ref="K201:K208" si="204">IF(L201=1,"Muy Baja",IF(L201=2,"Baja",IF(L201=3,"Media",IF(L201=4,"Alta",IF(L201=5,"Muy Alta", "No Aplica")))))</f>
        <v>Media</v>
      </c>
      <c r="L201" s="373">
        <v>3</v>
      </c>
      <c r="M201" s="378" t="str">
        <f t="shared" si="185"/>
        <v>Medio</v>
      </c>
      <c r="N201" s="377">
        <f t="shared" si="186"/>
        <v>8</v>
      </c>
      <c r="O201" s="366" t="str">
        <f>O191</f>
        <v>Condiciones ambientales no son las más adecuadas para el almacenamiento de la información física en la oficina.</v>
      </c>
      <c r="P201" s="335" t="str">
        <f t="shared" si="201"/>
        <v>Pérdida de a información física</v>
      </c>
      <c r="Q201" s="336" t="s">
        <v>54</v>
      </c>
      <c r="R201" s="336" t="s">
        <v>930</v>
      </c>
      <c r="S201" s="336" t="s">
        <v>25</v>
      </c>
      <c r="T201" s="337" t="s">
        <v>927</v>
      </c>
      <c r="U201" s="336" t="str">
        <f>IF(Q201="Lógico",Tablas!$I$17,IF(Q201="Físico",Tablas!$I$17,IF(Q201="Locativo",Tablas!$I$17,IF(Q201="Legal",Tablas!$I$19,IF(Q201="Reputacional",Tablas!$I$18,IF(Q201="Financiero",Tablas!$I$16))))))</f>
        <v>Continuidad Operativa</v>
      </c>
      <c r="V201" s="338">
        <v>2</v>
      </c>
      <c r="W201" s="336" t="str">
        <f t="shared" ref="W201:W202" si="205">IF(V201=1,"Insignificante",IF(V201=2,"Menor",IF(V201=3,"Moderado",IF(V201=4,"Mayor",IF(V201=5,"Catastrófico", "No Aplica")))))</f>
        <v>Menor</v>
      </c>
      <c r="X201" s="338">
        <v>2</v>
      </c>
      <c r="Y201" s="336" t="str">
        <f t="shared" si="187"/>
        <v>Improbable</v>
      </c>
      <c r="Z201" s="338">
        <f t="shared" si="168"/>
        <v>32</v>
      </c>
      <c r="AA201" s="338" t="str">
        <f>IF(AND(Z201&gt;=Tablas!$B$39,Z201&lt;Tablas!$C$39),Tablas!$D$39,IF(AND(Z201&gt;=Tablas!$B$40,Z201&lt;Tablas!$C$40),Tablas!$D$40,IF(AND(Z201&gt;=Tablas!$B$41,Z201&lt;Tablas!$C$41),Tablas!$D$41,IF(AND(Z201&gt;=Tablas!$B$42,Z201&lt;=Tablas!$C$42),Tablas!$D$42,"No Aplica"))))</f>
        <v>Bajo</v>
      </c>
    </row>
    <row r="202" spans="1:27" ht="42" customHeight="1">
      <c r="A202" s="380">
        <f t="shared" si="197"/>
        <v>86</v>
      </c>
      <c r="B202" s="382" t="s">
        <v>864</v>
      </c>
      <c r="C202" s="348" t="s">
        <v>878</v>
      </c>
      <c r="D202" s="348" t="s">
        <v>921</v>
      </c>
      <c r="E202" s="348" t="s">
        <v>854</v>
      </c>
      <c r="F202" s="348" t="s">
        <v>879</v>
      </c>
      <c r="G202" s="348" t="str">
        <f t="shared" si="202"/>
        <v>Baja</v>
      </c>
      <c r="H202" s="348">
        <v>2</v>
      </c>
      <c r="I202" s="348" t="str">
        <f t="shared" si="203"/>
        <v>Alta</v>
      </c>
      <c r="J202" s="348">
        <v>4</v>
      </c>
      <c r="K202" s="348" t="str">
        <f t="shared" si="204"/>
        <v>Media</v>
      </c>
      <c r="L202" s="348">
        <v>3</v>
      </c>
      <c r="M202" s="353" t="str">
        <f t="shared" si="185"/>
        <v>Medio</v>
      </c>
      <c r="N202" s="350">
        <f t="shared" si="186"/>
        <v>9</v>
      </c>
      <c r="O202" s="366" t="str">
        <f>O191</f>
        <v>Condiciones ambientales no son las más adecuadas para el almacenamiento de la información física en la oficina.</v>
      </c>
      <c r="P202" s="335" t="str">
        <f t="shared" si="201"/>
        <v>Pérdida de a información física</v>
      </c>
      <c r="Q202" s="336" t="s">
        <v>54</v>
      </c>
      <c r="R202" s="336" t="s">
        <v>930</v>
      </c>
      <c r="S202" s="336" t="s">
        <v>25</v>
      </c>
      <c r="T202" s="337" t="s">
        <v>927</v>
      </c>
      <c r="U202" s="336" t="str">
        <f>IF(Q202="Lógico",Tablas!$I$17,IF(Q202="Físico",Tablas!$I$17,IF(Q202="Locativo",Tablas!$I$17,IF(Q202="Legal",Tablas!$I$19,IF(Q202="Reputacional",Tablas!$I$18,IF(Q202="Financiero",Tablas!$I$16))))))</f>
        <v>Continuidad Operativa</v>
      </c>
      <c r="V202" s="338">
        <v>2</v>
      </c>
      <c r="W202" s="336" t="str">
        <f t="shared" si="205"/>
        <v>Menor</v>
      </c>
      <c r="X202" s="338">
        <v>2</v>
      </c>
      <c r="Y202" s="336" t="str">
        <f t="shared" si="187"/>
        <v>Improbable</v>
      </c>
      <c r="Z202" s="336">
        <f t="shared" ref="Z202:Z213" si="206">X202*V202*N202</f>
        <v>36</v>
      </c>
      <c r="AA202" s="338" t="str">
        <f>IF(AND(Z202&gt;=Tablas!$B$39,Z202&lt;Tablas!$C$39),Tablas!$D$39,IF(AND(Z202&gt;=Tablas!$B$40,Z202&lt;Tablas!$C$40),Tablas!$D$40,IF(AND(Z202&gt;=Tablas!$B$41,Z202&lt;Tablas!$C$41),Tablas!$D$41,IF(AND(Z202&gt;=Tablas!$B$42,Z202&lt;=Tablas!$C$42),Tablas!$D$42,"No Aplica"))))</f>
        <v>Bajo</v>
      </c>
    </row>
    <row r="203" spans="1:27" ht="32.450000000000003" customHeight="1">
      <c r="A203" s="380">
        <f t="shared" si="197"/>
        <v>87</v>
      </c>
      <c r="B203" s="382" t="s">
        <v>995</v>
      </c>
      <c r="C203" s="348" t="s">
        <v>878</v>
      </c>
      <c r="D203" s="348" t="s">
        <v>920</v>
      </c>
      <c r="E203" s="348" t="s">
        <v>854</v>
      </c>
      <c r="F203" s="348" t="s">
        <v>879</v>
      </c>
      <c r="G203" s="348" t="str">
        <f t="shared" si="202"/>
        <v>Baja</v>
      </c>
      <c r="H203" s="348">
        <v>2</v>
      </c>
      <c r="I203" s="348" t="str">
        <f t="shared" si="203"/>
        <v>Alta</v>
      </c>
      <c r="J203" s="348">
        <v>4</v>
      </c>
      <c r="K203" s="348" t="str">
        <f t="shared" si="204"/>
        <v>Muy Alta</v>
      </c>
      <c r="L203" s="348">
        <v>5</v>
      </c>
      <c r="M203" s="353" t="str">
        <f t="shared" si="185"/>
        <v>Alto</v>
      </c>
      <c r="N203" s="350">
        <f t="shared" si="186"/>
        <v>11</v>
      </c>
      <c r="O203" s="366" t="str">
        <f>O191</f>
        <v>Condiciones ambientales no son las más adecuadas para el almacenamiento de la información física en la oficina.</v>
      </c>
      <c r="P203" s="335" t="str">
        <f t="shared" si="201"/>
        <v>Pérdida de a información física</v>
      </c>
      <c r="Q203" s="336" t="s">
        <v>54</v>
      </c>
      <c r="R203" s="336" t="s">
        <v>930</v>
      </c>
      <c r="S203" s="336" t="s">
        <v>25</v>
      </c>
      <c r="T203" s="337" t="s">
        <v>927</v>
      </c>
      <c r="U203" s="336" t="str">
        <f>IF(Q203="Lógico",Tablas!$I$17,IF(Q203="Físico",Tablas!$I$17,IF(Q203="Locativo",Tablas!$I$17,IF(Q203="Legal",Tablas!$I$19,IF(Q203="Reputacional",Tablas!$I$18,IF(Q203="Financiero",Tablas!$I$16))))))</f>
        <v>Continuidad Operativa</v>
      </c>
      <c r="V203" s="338">
        <v>2</v>
      </c>
      <c r="W203" s="336" t="str">
        <f t="shared" ref="W203:W213" si="207">IF(V203=1,"Insignificante",IF(V203=2,"Menor",IF(V203=3,"Moderado",IF(V203=4,"Mayor",IF(V203=5,"Catastrófico", "No Aplica")))))</f>
        <v>Menor</v>
      </c>
      <c r="X203" s="338">
        <v>2</v>
      </c>
      <c r="Y203" s="336" t="str">
        <f t="shared" si="187"/>
        <v>Improbable</v>
      </c>
      <c r="Z203" s="336">
        <f t="shared" si="206"/>
        <v>44</v>
      </c>
      <c r="AA203" s="338" t="str">
        <f>IF(AND(Z203&gt;=Tablas!$B$39,Z203&lt;Tablas!$C$39),Tablas!$D$39,IF(AND(Z203&gt;=Tablas!$B$40,Z203&lt;Tablas!$C$40),Tablas!$D$40,IF(AND(Z203&gt;=Tablas!$B$41,Z203&lt;Tablas!$C$41),Tablas!$D$41,IF(AND(Z203&gt;=Tablas!$B$42,Z203&lt;=Tablas!$C$42),Tablas!$D$42,"No Aplica"))))</f>
        <v>Bajo</v>
      </c>
    </row>
    <row r="204" spans="1:27" ht="42" customHeight="1">
      <c r="A204" s="380">
        <f t="shared" si="197"/>
        <v>88</v>
      </c>
      <c r="B204" s="382" t="s">
        <v>996</v>
      </c>
      <c r="C204" s="348" t="s">
        <v>878</v>
      </c>
      <c r="D204" s="348" t="s">
        <v>920</v>
      </c>
      <c r="E204" s="348" t="s">
        <v>854</v>
      </c>
      <c r="F204" s="348" t="s">
        <v>879</v>
      </c>
      <c r="G204" s="348" t="str">
        <f t="shared" si="202"/>
        <v>Baja</v>
      </c>
      <c r="H204" s="348">
        <v>2</v>
      </c>
      <c r="I204" s="348" t="str">
        <f t="shared" si="203"/>
        <v>Alta</v>
      </c>
      <c r="J204" s="348">
        <v>4</v>
      </c>
      <c r="K204" s="348" t="str">
        <f t="shared" si="204"/>
        <v>Muy Alta</v>
      </c>
      <c r="L204" s="348">
        <v>5</v>
      </c>
      <c r="M204" s="353" t="str">
        <f t="shared" si="185"/>
        <v>Alto</v>
      </c>
      <c r="N204" s="350">
        <f t="shared" si="186"/>
        <v>11</v>
      </c>
      <c r="O204" s="366" t="str">
        <f>O191</f>
        <v>Condiciones ambientales no son las más adecuadas para el almacenamiento de la información física en la oficina.</v>
      </c>
      <c r="P204" s="335" t="str">
        <f t="shared" si="201"/>
        <v>Pérdida de a información física</v>
      </c>
      <c r="Q204" s="336" t="s">
        <v>54</v>
      </c>
      <c r="R204" s="336" t="s">
        <v>930</v>
      </c>
      <c r="S204" s="336" t="s">
        <v>25</v>
      </c>
      <c r="T204" s="337" t="s">
        <v>927</v>
      </c>
      <c r="U204" s="336" t="str">
        <f>IF(Q204="Lógico",Tablas!$I$17,IF(Q204="Físico",Tablas!$I$17,IF(Q204="Locativo",Tablas!$I$17,IF(Q204="Legal",Tablas!$I$19,IF(Q204="Reputacional",Tablas!$I$18,IF(Q204="Financiero",Tablas!$I$16))))))</f>
        <v>Continuidad Operativa</v>
      </c>
      <c r="V204" s="338">
        <v>2</v>
      </c>
      <c r="W204" s="336" t="str">
        <f t="shared" si="207"/>
        <v>Menor</v>
      </c>
      <c r="X204" s="338">
        <v>2</v>
      </c>
      <c r="Y204" s="336" t="str">
        <f t="shared" si="187"/>
        <v>Improbable</v>
      </c>
      <c r="Z204" s="336">
        <f t="shared" si="206"/>
        <v>44</v>
      </c>
      <c r="AA204" s="338" t="str">
        <f>IF(AND(Z204&gt;=Tablas!$B$39,Z204&lt;Tablas!$C$39),Tablas!$D$39,IF(AND(Z204&gt;=Tablas!$B$40,Z204&lt;Tablas!$C$40),Tablas!$D$40,IF(AND(Z204&gt;=Tablas!$B$41,Z204&lt;Tablas!$C$41),Tablas!$D$41,IF(AND(Z204&gt;=Tablas!$B$42,Z204&lt;=Tablas!$C$42),Tablas!$D$42,"No Aplica"))))</f>
        <v>Bajo</v>
      </c>
    </row>
    <row r="205" spans="1:27" ht="44.45" customHeight="1">
      <c r="A205" s="380">
        <f t="shared" si="197"/>
        <v>89</v>
      </c>
      <c r="B205" s="382" t="s">
        <v>865</v>
      </c>
      <c r="C205" s="348" t="s">
        <v>878</v>
      </c>
      <c r="D205" s="348" t="s">
        <v>920</v>
      </c>
      <c r="E205" s="348" t="s">
        <v>854</v>
      </c>
      <c r="F205" s="348" t="s">
        <v>879</v>
      </c>
      <c r="G205" s="348" t="str">
        <f t="shared" si="202"/>
        <v>Baja</v>
      </c>
      <c r="H205" s="348">
        <v>2</v>
      </c>
      <c r="I205" s="348" t="str">
        <f t="shared" si="203"/>
        <v>Media</v>
      </c>
      <c r="J205" s="348">
        <v>3</v>
      </c>
      <c r="K205" s="348" t="str">
        <f t="shared" si="204"/>
        <v>Media</v>
      </c>
      <c r="L205" s="348">
        <v>3</v>
      </c>
      <c r="M205" s="353" t="str">
        <f t="shared" si="185"/>
        <v>Medio</v>
      </c>
      <c r="N205" s="350">
        <f t="shared" si="186"/>
        <v>8</v>
      </c>
      <c r="O205" s="366" t="str">
        <f>O198</f>
        <v>Condiciones ambientales no son las más adecuadas para el almacenamiento de la información física en la oficina.</v>
      </c>
      <c r="P205" s="335" t="str">
        <f t="shared" si="201"/>
        <v>Pérdida de a información física</v>
      </c>
      <c r="Q205" s="336" t="s">
        <v>54</v>
      </c>
      <c r="R205" s="336" t="s">
        <v>930</v>
      </c>
      <c r="S205" s="336" t="s">
        <v>25</v>
      </c>
      <c r="T205" s="337" t="s">
        <v>927</v>
      </c>
      <c r="U205" s="336" t="str">
        <f>IF(Q205="Lógico",Tablas!$I$17,IF(Q205="Físico",Tablas!$I$17,IF(Q205="Locativo",Tablas!$I$17,IF(Q205="Legal",Tablas!$I$19,IF(Q205="Reputacional",Tablas!$I$18,IF(Q205="Financiero",Tablas!$I$16))))))</f>
        <v>Continuidad Operativa</v>
      </c>
      <c r="V205" s="338">
        <v>2</v>
      </c>
      <c r="W205" s="336" t="str">
        <f t="shared" si="207"/>
        <v>Menor</v>
      </c>
      <c r="X205" s="338">
        <v>2</v>
      </c>
      <c r="Y205" s="336" t="str">
        <f t="shared" si="187"/>
        <v>Improbable</v>
      </c>
      <c r="Z205" s="336">
        <f t="shared" si="206"/>
        <v>32</v>
      </c>
      <c r="AA205" s="338" t="str">
        <f>IF(AND(Z205&gt;=Tablas!$B$39,Z205&lt;Tablas!$C$39),Tablas!$D$39,IF(AND(Z205&gt;=Tablas!$B$40,Z205&lt;Tablas!$C$40),Tablas!$D$40,IF(AND(Z205&gt;=Tablas!$B$41,Z205&lt;Tablas!$C$41),Tablas!$D$41,IF(AND(Z205&gt;=Tablas!$B$42,Z205&lt;=Tablas!$C$42),Tablas!$D$42,"No Aplica"))))</f>
        <v>Bajo</v>
      </c>
    </row>
    <row r="206" spans="1:27" ht="35.450000000000003" customHeight="1">
      <c r="A206" s="380">
        <f t="shared" si="197"/>
        <v>90</v>
      </c>
      <c r="B206" s="382" t="s">
        <v>880</v>
      </c>
      <c r="C206" s="348" t="s">
        <v>878</v>
      </c>
      <c r="D206" s="348"/>
      <c r="E206" s="348" t="s">
        <v>42</v>
      </c>
      <c r="F206" s="348" t="s">
        <v>879</v>
      </c>
      <c r="G206" s="348" t="str">
        <f t="shared" si="202"/>
        <v>Alta</v>
      </c>
      <c r="H206" s="348">
        <v>4</v>
      </c>
      <c r="I206" s="348" t="str">
        <f t="shared" si="203"/>
        <v>Alta</v>
      </c>
      <c r="J206" s="348">
        <v>4</v>
      </c>
      <c r="K206" s="348" t="str">
        <f t="shared" si="204"/>
        <v>Baja</v>
      </c>
      <c r="L206" s="348">
        <v>2</v>
      </c>
      <c r="M206" s="353" t="str">
        <f t="shared" si="185"/>
        <v>Alto</v>
      </c>
      <c r="N206" s="350">
        <f t="shared" si="186"/>
        <v>10</v>
      </c>
      <c r="O206" s="376" t="s">
        <v>934</v>
      </c>
      <c r="P206" s="376" t="s">
        <v>935</v>
      </c>
      <c r="Q206" s="336" t="s">
        <v>54</v>
      </c>
      <c r="R206" s="349" t="s">
        <v>930</v>
      </c>
      <c r="S206" s="336" t="s">
        <v>23</v>
      </c>
      <c r="T206" s="338" t="s">
        <v>936</v>
      </c>
      <c r="U206" s="336" t="str">
        <f>IF(Q206="Lógico",Tablas!$I$17,IF(Q206="Físico",Tablas!$I$17,IF(Q206="Locativo",Tablas!$I$17,IF(Q206="Legal",Tablas!$I$19,IF(Q206="Reputacional",Tablas!$I$18,IF(Q206="Financiero",Tablas!$I$16))))))</f>
        <v>Continuidad Operativa</v>
      </c>
      <c r="V206" s="338">
        <v>3</v>
      </c>
      <c r="W206" s="336" t="str">
        <f t="shared" si="207"/>
        <v>Moderado</v>
      </c>
      <c r="X206" s="338">
        <v>3</v>
      </c>
      <c r="Y206" s="336" t="str">
        <f t="shared" si="187"/>
        <v>Posible</v>
      </c>
      <c r="Z206" s="336">
        <f t="shared" si="206"/>
        <v>90</v>
      </c>
      <c r="AA206" s="338" t="str">
        <f>IF(AND(Z206&gt;=Tablas!$B$39,Z206&lt;Tablas!$C$39),Tablas!$D$39,IF(AND(Z206&gt;=Tablas!$B$40,Z206&lt;Tablas!$C$40),Tablas!$D$40,IF(AND(Z206&gt;=Tablas!$B$41,Z206&lt;Tablas!$C$41),Tablas!$D$41,IF(AND(Z206&gt;=Tablas!$B$42,Z206&lt;=Tablas!$C$42),Tablas!$D$42,"No Aplica"))))</f>
        <v>Bajo</v>
      </c>
    </row>
    <row r="207" spans="1:27" ht="39.6" customHeight="1">
      <c r="A207" s="380">
        <f t="shared" si="197"/>
        <v>91</v>
      </c>
      <c r="B207" s="382" t="s">
        <v>949</v>
      </c>
      <c r="C207" s="348" t="s">
        <v>878</v>
      </c>
      <c r="D207" s="348"/>
      <c r="E207" s="348" t="s">
        <v>854</v>
      </c>
      <c r="F207" s="348" t="s">
        <v>879</v>
      </c>
      <c r="G207" s="348" t="str">
        <f t="shared" si="202"/>
        <v>Media</v>
      </c>
      <c r="H207" s="348">
        <v>3</v>
      </c>
      <c r="I207" s="348" t="str">
        <f t="shared" si="203"/>
        <v>Media</v>
      </c>
      <c r="J207" s="348">
        <v>3</v>
      </c>
      <c r="K207" s="348" t="str">
        <f t="shared" si="204"/>
        <v>Media</v>
      </c>
      <c r="L207" s="348">
        <v>3</v>
      </c>
      <c r="M207" s="353" t="str">
        <f t="shared" si="185"/>
        <v>Medio</v>
      </c>
      <c r="N207" s="350">
        <f t="shared" si="186"/>
        <v>9</v>
      </c>
      <c r="O207" s="366" t="str">
        <f>O198</f>
        <v>Condiciones ambientales no son las más adecuadas para el almacenamiento de la información física en la oficina.</v>
      </c>
      <c r="P207" s="335" t="str">
        <f>$P$191</f>
        <v>Pérdida de a información física</v>
      </c>
      <c r="Q207" s="336" t="s">
        <v>54</v>
      </c>
      <c r="R207" s="336" t="s">
        <v>930</v>
      </c>
      <c r="S207" s="336" t="s">
        <v>25</v>
      </c>
      <c r="T207" s="337" t="s">
        <v>927</v>
      </c>
      <c r="U207" s="336" t="str">
        <f>IF(Q207="Lógico",Tablas!$I$17,IF(Q207="Físico",Tablas!$I$17,IF(Q207="Locativo",Tablas!$I$17,IF(Q207="Legal",Tablas!$I$19,IF(Q207="Reputacional",Tablas!$I$18,IF(Q207="Financiero",Tablas!$I$16))))))</f>
        <v>Continuidad Operativa</v>
      </c>
      <c r="V207" s="338">
        <v>2</v>
      </c>
      <c r="W207" s="336" t="str">
        <f t="shared" si="207"/>
        <v>Menor</v>
      </c>
      <c r="X207" s="338">
        <v>2</v>
      </c>
      <c r="Y207" s="336" t="str">
        <f t="shared" si="187"/>
        <v>Improbable</v>
      </c>
      <c r="Z207" s="336">
        <f t="shared" si="206"/>
        <v>36</v>
      </c>
      <c r="AA207" s="338" t="str">
        <f>IF(AND(Z207&gt;=Tablas!$B$39,Z207&lt;Tablas!$C$39),Tablas!$D$39,IF(AND(Z207&gt;=Tablas!$B$40,Z207&lt;Tablas!$C$40),Tablas!$D$40,IF(AND(Z207&gt;=Tablas!$B$41,Z207&lt;Tablas!$C$41),Tablas!$D$41,IF(AND(Z207&gt;=Tablas!$B$42,Z207&lt;=Tablas!$C$42),Tablas!$D$42,"No Aplica"))))</f>
        <v>Bajo</v>
      </c>
    </row>
    <row r="208" spans="1:27" ht="39" customHeight="1">
      <c r="A208" s="403">
        <f t="shared" si="197"/>
        <v>92</v>
      </c>
      <c r="B208" s="356" t="s">
        <v>866</v>
      </c>
      <c r="C208" s="333" t="s">
        <v>878</v>
      </c>
      <c r="D208" s="333" t="s">
        <v>922</v>
      </c>
      <c r="E208" s="333" t="s">
        <v>854</v>
      </c>
      <c r="F208" s="359" t="s">
        <v>879</v>
      </c>
      <c r="G208" s="333" t="str">
        <f t="shared" si="202"/>
        <v>Muy Alta</v>
      </c>
      <c r="H208" s="333">
        <v>5</v>
      </c>
      <c r="I208" s="333" t="str">
        <f t="shared" si="203"/>
        <v>Muy Alta</v>
      </c>
      <c r="J208" s="333">
        <v>5</v>
      </c>
      <c r="K208" s="333" t="str">
        <f t="shared" si="204"/>
        <v>Alta</v>
      </c>
      <c r="L208" s="333">
        <v>4</v>
      </c>
      <c r="M208" s="333" t="str">
        <f t="shared" si="185"/>
        <v>Muy Alto</v>
      </c>
      <c r="N208" s="333">
        <f t="shared" si="186"/>
        <v>14</v>
      </c>
      <c r="O208" s="391" t="s">
        <v>933</v>
      </c>
      <c r="P208" s="376" t="s">
        <v>932</v>
      </c>
      <c r="Q208" s="338" t="s">
        <v>34</v>
      </c>
      <c r="R208" s="338" t="s">
        <v>930</v>
      </c>
      <c r="S208" s="338" t="s">
        <v>23</v>
      </c>
      <c r="T208" s="338" t="s">
        <v>928</v>
      </c>
      <c r="U208" s="338" t="str">
        <f>IF(Q208="Lógico",Tablas!$I$17,IF(Q208="Físico",Tablas!$I$17,IF(Q208="Locativo",Tablas!$I$17,IF(Q208="Legal",Tablas!$I$19,IF(Q208="Reputacional",Tablas!$I$18,IF(Q208="Financiero",Tablas!$I$16))))))</f>
        <v>Legal</v>
      </c>
      <c r="V208" s="338">
        <v>4</v>
      </c>
      <c r="W208" s="338" t="str">
        <f t="shared" si="207"/>
        <v>Mayor</v>
      </c>
      <c r="X208" s="338">
        <v>3</v>
      </c>
      <c r="Y208" s="338" t="str">
        <f t="shared" si="187"/>
        <v>Posible</v>
      </c>
      <c r="Z208" s="338">
        <f t="shared" si="206"/>
        <v>168</v>
      </c>
      <c r="AA208" s="338" t="str">
        <f>IF(AND(Z208&gt;=Tablas!$B$39,Z208&lt;Tablas!$C$39),Tablas!$D$39,IF(AND(Z208&gt;=Tablas!$B$40,Z208&lt;Tablas!$C$40),Tablas!$D$40,IF(AND(Z208&gt;=Tablas!$B$41,Z208&lt;Tablas!$C$41),Tablas!$D$41,IF(AND(Z208&gt;=Tablas!$B$42,Z208&lt;=Tablas!$C$42),Tablas!$D$42,"No Aplica"))))</f>
        <v>Alto</v>
      </c>
    </row>
    <row r="209" spans="1:27" ht="39" customHeight="1">
      <c r="A209" s="404">
        <f t="shared" si="197"/>
        <v>93</v>
      </c>
      <c r="B209" s="357"/>
      <c r="C209" s="340"/>
      <c r="D209" s="345"/>
      <c r="E209" s="340"/>
      <c r="F209" s="360"/>
      <c r="G209" s="340" t="str">
        <f t="shared" ref="G209:G213" si="208">IF(H209=1,"Muy Baja",IF(H209=2,"Baja",IF(H209=3,"Media",IF(H209=4,"Alta",IF(H209=5,"Muy Alta", "No Aplica")))))</f>
        <v>Muy Baja</v>
      </c>
      <c r="H209" s="340">
        <v>1</v>
      </c>
      <c r="I209" s="340" t="str">
        <f t="shared" ref="I209:I213" si="209">IF(J209=1,"Muy Baja",IF(J209=2,"Baja",IF(J209=3,"Media",IF(J209=4,"Alta",IF(J209=5,"Muy Alta", "No Aplica")))))</f>
        <v>Muy Baja</v>
      </c>
      <c r="J209" s="340">
        <v>1</v>
      </c>
      <c r="K209" s="340" t="str">
        <f t="shared" ref="K209:K213" si="210">IF(L209=1,"Muy Baja",IF(L209=2,"Baja",IF(L209=3,"Media",IF(L209=4,"Alta",IF(L209=5,"Muy Alta", "No Aplica")))))</f>
        <v>Muy Baja</v>
      </c>
      <c r="L209" s="340">
        <v>1</v>
      </c>
      <c r="M209" s="340" t="str">
        <f t="shared" si="185"/>
        <v>Muy Bajo</v>
      </c>
      <c r="N209" s="340">
        <f t="shared" si="186"/>
        <v>3</v>
      </c>
      <c r="O209" s="392"/>
      <c r="P209" s="335" t="s">
        <v>929</v>
      </c>
      <c r="Q209" s="336" t="s">
        <v>53</v>
      </c>
      <c r="R209" s="336" t="s">
        <v>930</v>
      </c>
      <c r="S209" s="336" t="s">
        <v>25</v>
      </c>
      <c r="T209" s="338" t="s">
        <v>931</v>
      </c>
      <c r="U209" s="336" t="str">
        <f>IF(Q209="Lógico",Tablas!$I$17,IF(Q209="Físico",Tablas!$I$17,IF(Q209="Locativo",Tablas!$I$17,IF(Q209="Legal",Tablas!$I$19,IF(Q209="Reputacional",Tablas!$I$18,IF(Q209="Financiero",Tablas!$I$16))))))</f>
        <v>Continuidad Operativa</v>
      </c>
      <c r="V209" s="338">
        <v>2</v>
      </c>
      <c r="W209" s="336" t="str">
        <f t="shared" si="207"/>
        <v>Menor</v>
      </c>
      <c r="X209" s="338">
        <v>2</v>
      </c>
      <c r="Y209" s="336" t="str">
        <f t="shared" si="187"/>
        <v>Improbable</v>
      </c>
      <c r="Z209" s="336">
        <f t="shared" si="206"/>
        <v>12</v>
      </c>
      <c r="AA209" s="338" t="str">
        <f>IF(AND(Z209&gt;=Tablas!$B$39,Z209&lt;Tablas!$C$39),Tablas!$D$39,IF(AND(Z209&gt;=Tablas!$B$40,Z209&lt;Tablas!$C$40),Tablas!$D$40,IF(AND(Z209&gt;=Tablas!$B$41,Z209&lt;Tablas!$C$41),Tablas!$D$41,IF(AND(Z209&gt;=Tablas!$B$42,Z209&lt;=Tablas!$C$42),Tablas!$D$42,"No Aplica"))))</f>
        <v>Bajo</v>
      </c>
    </row>
    <row r="210" spans="1:27" ht="39.6" customHeight="1">
      <c r="A210" s="380">
        <f>A208+1</f>
        <v>93</v>
      </c>
      <c r="B210" s="382"/>
      <c r="C210" s="348"/>
      <c r="D210" s="348"/>
      <c r="E210" s="348"/>
      <c r="F210" s="348"/>
      <c r="G210" s="348" t="str">
        <f t="shared" si="208"/>
        <v>Muy Baja</v>
      </c>
      <c r="H210" s="348">
        <v>1</v>
      </c>
      <c r="I210" s="348" t="str">
        <f t="shared" si="209"/>
        <v>Muy Baja</v>
      </c>
      <c r="J210" s="348">
        <v>1</v>
      </c>
      <c r="K210" s="348" t="str">
        <f t="shared" si="210"/>
        <v>Muy Baja</v>
      </c>
      <c r="L210" s="348">
        <v>1</v>
      </c>
      <c r="M210" s="353" t="str">
        <f t="shared" si="185"/>
        <v>Muy Bajo</v>
      </c>
      <c r="N210" s="350">
        <f t="shared" si="186"/>
        <v>3</v>
      </c>
      <c r="O210" s="335"/>
      <c r="P210" s="335"/>
      <c r="Q210" s="336"/>
      <c r="R210" s="349"/>
      <c r="S210" s="336"/>
      <c r="T210" s="338"/>
      <c r="U210" s="336" t="b">
        <f>IF(Q210="Lógico",Tablas!$I$17,IF(Q210="Físico",Tablas!$I$17,IF(Q210="Locativo",Tablas!$I$17,IF(Q210="Legal",Tablas!$I$19,IF(Q210="Reputacional",Tablas!$I$18,IF(Q210="Financiero",Tablas!$I$16))))))</f>
        <v>0</v>
      </c>
      <c r="V210" s="338">
        <v>1</v>
      </c>
      <c r="W210" s="336" t="str">
        <f t="shared" si="207"/>
        <v>Insignificante</v>
      </c>
      <c r="X210" s="338">
        <v>1</v>
      </c>
      <c r="Y210" s="336" t="str">
        <f t="shared" si="187"/>
        <v>Raro</v>
      </c>
      <c r="Z210" s="336">
        <f t="shared" si="206"/>
        <v>3</v>
      </c>
      <c r="AA210" s="338" t="str">
        <f>IF(AND(Z210&gt;=Tablas!$B$39,Z210&lt;Tablas!$C$39),Tablas!$D$39,IF(AND(Z210&gt;=Tablas!$B$40,Z210&lt;Tablas!$C$40),Tablas!$D$40,IF(AND(Z210&gt;=Tablas!$B$41,Z210&lt;Tablas!$C$41),Tablas!$D$41,IF(AND(Z210&gt;=Tablas!$B$42,Z210&lt;=Tablas!$C$42),Tablas!$D$42,"No Aplica"))))</f>
        <v>Bajo</v>
      </c>
    </row>
    <row r="211" spans="1:27" ht="45" customHeight="1">
      <c r="A211" s="380">
        <f t="shared" si="197"/>
        <v>94</v>
      </c>
      <c r="B211" s="393"/>
      <c r="C211" s="348"/>
      <c r="D211" s="348"/>
      <c r="E211" s="348"/>
      <c r="F211" s="348"/>
      <c r="G211" s="348" t="str">
        <f t="shared" si="208"/>
        <v>Muy Baja</v>
      </c>
      <c r="H211" s="348">
        <v>1</v>
      </c>
      <c r="I211" s="348" t="str">
        <f t="shared" si="209"/>
        <v>Muy Baja</v>
      </c>
      <c r="J211" s="348">
        <v>1</v>
      </c>
      <c r="K211" s="348" t="str">
        <f t="shared" si="210"/>
        <v>Muy Baja</v>
      </c>
      <c r="L211" s="348">
        <v>1</v>
      </c>
      <c r="M211" s="349" t="str">
        <f t="shared" si="185"/>
        <v>Muy Bajo</v>
      </c>
      <c r="N211" s="348">
        <f t="shared" si="186"/>
        <v>3</v>
      </c>
      <c r="O211" s="335"/>
      <c r="P211" s="335"/>
      <c r="Q211" s="336"/>
      <c r="R211" s="349"/>
      <c r="S211" s="336"/>
      <c r="T211" s="338"/>
      <c r="U211" s="338" t="b">
        <f>IF(Q211="Lógico",Tablas!$I$17,IF(Q211="Físico",Tablas!$I$17,IF(Q211="Locativo",Tablas!$I$17,IF(Q211="Legal",Tablas!$I$19,IF(Q211="Reputacional",Tablas!$I$18,IF(Q211="Financiero",Tablas!$I$16))))))</f>
        <v>0</v>
      </c>
      <c r="V211" s="338">
        <v>1</v>
      </c>
      <c r="W211" s="336" t="str">
        <f t="shared" si="207"/>
        <v>Insignificante</v>
      </c>
      <c r="X211" s="338">
        <v>1</v>
      </c>
      <c r="Y211" s="336" t="str">
        <f t="shared" si="187"/>
        <v>Raro</v>
      </c>
      <c r="Z211" s="338">
        <f t="shared" si="206"/>
        <v>3</v>
      </c>
      <c r="AA211" s="338" t="str">
        <f>IF(AND(Z211&gt;=Tablas!$B$39,Z211&lt;Tablas!$C$39),Tablas!$D$39,IF(AND(Z211&gt;=Tablas!$B$40,Z211&lt;Tablas!$C$40),Tablas!$D$40,IF(AND(Z211&gt;=Tablas!$B$41,Z211&lt;Tablas!$C$41),Tablas!$D$41,IF(AND(Z211&gt;=Tablas!$B$42,Z211&lt;=Tablas!$C$42),Tablas!$D$42,"No Aplica"))))</f>
        <v>Bajo</v>
      </c>
    </row>
    <row r="212" spans="1:27" ht="30">
      <c r="A212" s="380">
        <f t="shared" si="197"/>
        <v>95</v>
      </c>
      <c r="B212" s="394"/>
      <c r="C212" s="348"/>
      <c r="D212" s="348"/>
      <c r="E212" s="348"/>
      <c r="F212" s="348"/>
      <c r="G212" s="348" t="str">
        <f t="shared" si="208"/>
        <v>Muy Baja</v>
      </c>
      <c r="H212" s="348">
        <v>1</v>
      </c>
      <c r="I212" s="348" t="str">
        <f t="shared" si="209"/>
        <v>Muy Baja</v>
      </c>
      <c r="J212" s="348">
        <v>1</v>
      </c>
      <c r="K212" s="348" t="str">
        <f t="shared" si="210"/>
        <v>Muy Baja</v>
      </c>
      <c r="L212" s="348">
        <v>1</v>
      </c>
      <c r="M212" s="353" t="str">
        <f t="shared" si="185"/>
        <v>Muy Bajo</v>
      </c>
      <c r="N212" s="350">
        <f t="shared" si="186"/>
        <v>3</v>
      </c>
      <c r="O212" s="395"/>
      <c r="P212" s="395"/>
      <c r="Q212" s="336"/>
      <c r="R212" s="349"/>
      <c r="S212" s="336"/>
      <c r="T212" s="338"/>
      <c r="U212" s="336" t="b">
        <f>IF(Q212="Lógico",Tablas!$I$17,IF(Q212="Físico",Tablas!$I$17,IF(Q212="Locativo",Tablas!$I$17,IF(Q212="Legal",Tablas!$I$19,IF(Q212="Reputacional",Tablas!$I$18,IF(Q212="Financiero",Tablas!$I$16))))))</f>
        <v>0</v>
      </c>
      <c r="V212" s="338">
        <v>1</v>
      </c>
      <c r="W212" s="336" t="str">
        <f t="shared" si="207"/>
        <v>Insignificante</v>
      </c>
      <c r="X212" s="338">
        <v>1</v>
      </c>
      <c r="Y212" s="336" t="str">
        <f t="shared" ref="Y212:Y213" si="211">IF(X212=1,"Raro",IF(X212=2,"Improbable",IF(X212=3,"Posible",IF(X212=4,"Probable",IF(X212=5,"Casi Seguro", "No Aplica")))))</f>
        <v>Raro</v>
      </c>
      <c r="Z212" s="336">
        <f t="shared" si="206"/>
        <v>3</v>
      </c>
      <c r="AA212" s="338" t="str">
        <f>IF(AND(Z212&gt;=Tablas!$B$39,Z212&lt;Tablas!$C$39),Tablas!$D$39,IF(AND(Z212&gt;=Tablas!$B$40,Z212&lt;Tablas!$C$40),Tablas!$D$40,IF(AND(Z212&gt;=Tablas!$B$41,Z212&lt;Tablas!$C$41),Tablas!$D$41,IF(AND(Z212&gt;=Tablas!$B$42,Z212&lt;=Tablas!$C$42),Tablas!$D$42,"No Aplica"))))</f>
        <v>Bajo</v>
      </c>
    </row>
    <row r="213" spans="1:27" ht="30">
      <c r="A213" s="380">
        <f>A212+1</f>
        <v>96</v>
      </c>
      <c r="B213" s="394"/>
      <c r="C213" s="348"/>
      <c r="D213" s="348"/>
      <c r="E213" s="348"/>
      <c r="F213" s="348"/>
      <c r="G213" s="348" t="str">
        <f t="shared" si="208"/>
        <v>Muy Baja</v>
      </c>
      <c r="H213" s="348">
        <v>1</v>
      </c>
      <c r="I213" s="348" t="str">
        <f t="shared" si="209"/>
        <v>Muy Baja</v>
      </c>
      <c r="J213" s="348">
        <v>1</v>
      </c>
      <c r="K213" s="348" t="str">
        <f t="shared" si="210"/>
        <v>Muy Baja</v>
      </c>
      <c r="L213" s="348">
        <v>1</v>
      </c>
      <c r="M213" s="349" t="str">
        <f t="shared" si="185"/>
        <v>Muy Bajo</v>
      </c>
      <c r="N213" s="348">
        <f t="shared" si="186"/>
        <v>3</v>
      </c>
      <c r="O213" s="396"/>
      <c r="P213" s="396"/>
      <c r="Q213" s="338"/>
      <c r="R213" s="349"/>
      <c r="S213" s="338"/>
      <c r="T213" s="338"/>
      <c r="U213" s="338" t="b">
        <f>IF(Q213="Lógico",Tablas!$I$17,IF(Q213="Físico",Tablas!$I$17,IF(Q213="Locativo",Tablas!$I$17,IF(Q213="Legal",Tablas!$I$19,IF(Q213="Reputacional",Tablas!$I$18,IF(Q213="Financiero",Tablas!$I$16))))))</f>
        <v>0</v>
      </c>
      <c r="V213" s="338">
        <v>1</v>
      </c>
      <c r="W213" s="336" t="str">
        <f t="shared" si="207"/>
        <v>Insignificante</v>
      </c>
      <c r="X213" s="338">
        <v>1</v>
      </c>
      <c r="Y213" s="338" t="str">
        <f t="shared" si="211"/>
        <v>Raro</v>
      </c>
      <c r="Z213" s="338">
        <f t="shared" si="206"/>
        <v>3</v>
      </c>
      <c r="AA213" s="338" t="str">
        <f>IF(AND(Z213&gt;=Tablas!$B$39,Z213&lt;Tablas!$C$39),Tablas!$D$39,IF(AND(Z213&gt;=Tablas!$B$40,Z213&lt;Tablas!$C$40),Tablas!$D$40,IF(AND(Z213&gt;=Tablas!$B$41,Z213&lt;Tablas!$C$41),Tablas!$D$41,IF(AND(Z213&gt;=Tablas!$B$42,Z213&lt;=Tablas!$C$42),Tablas!$D$42,"No Aplica"))))</f>
        <v>Bajo</v>
      </c>
    </row>
    <row r="214" spans="1:27" ht="30">
      <c r="A214" s="380">
        <f t="shared" si="197"/>
        <v>97</v>
      </c>
      <c r="B214" s="394"/>
      <c r="C214" s="348"/>
      <c r="D214" s="348"/>
      <c r="E214" s="348"/>
      <c r="F214" s="348"/>
      <c r="G214" s="348" t="str">
        <f t="shared" ref="G214:G221" si="212">IF(H214=1,"Muy Baja",IF(H214=2,"Baja",IF(H214=3,"Media",IF(H214=4,"Alta",IF(H214=5,"Muy Alta", "No Aplica")))))</f>
        <v>Muy Baja</v>
      </c>
      <c r="H214" s="348">
        <v>1</v>
      </c>
      <c r="I214" s="348" t="str">
        <f t="shared" ref="I214:I221" si="213">IF(J214=1,"Muy Baja",IF(J214=2,"Baja",IF(J214=3,"Media",IF(J214=4,"Alta",IF(J214=5,"Muy Alta", "No Aplica")))))</f>
        <v>Muy Baja</v>
      </c>
      <c r="J214" s="348">
        <v>1</v>
      </c>
      <c r="K214" s="348" t="str">
        <f t="shared" ref="K214:K221" si="214">IF(L214=1,"Muy Baja",IF(L214=2,"Baja",IF(L214=3,"Media",IF(L214=4,"Alta",IF(L214=5,"Muy Alta", "No Aplica")))))</f>
        <v>Muy Baja</v>
      </c>
      <c r="L214" s="348">
        <v>1</v>
      </c>
      <c r="M214" s="353" t="str">
        <f t="shared" ref="M214:M221" si="215">IF(AND(N214&gt;0,N214&lt;4),"Muy Bajo",IF(AND(N214&gt;=4,N214&lt;7),"Bajo",IF(AND(N214&gt;=7,N214&lt;10),"Medio",IF(AND(N214&gt;=10,N214&lt;13),"Alto",IF(AND(N214&gt;=13,N214&lt;=15),"Muy Alto", "No Aplica")))))</f>
        <v>Muy Bajo</v>
      </c>
      <c r="N214" s="350">
        <f t="shared" ref="N214:N221" si="216">SUM(H214,J214,L214)</f>
        <v>3</v>
      </c>
      <c r="O214" s="395"/>
      <c r="P214" s="395"/>
      <c r="Q214" s="336"/>
      <c r="R214" s="349"/>
      <c r="S214" s="336"/>
      <c r="T214" s="338"/>
      <c r="U214" s="336" t="b">
        <f>IF(Q214="Lógico",Tablas!$I$17,IF(Q214="Físico",Tablas!$I$17,IF(Q214="Locativo",Tablas!$I$17,IF(Q214="Legal",Tablas!$I$19,IF(Q214="Reputacional",Tablas!$I$18,IF(Q214="Financiero",Tablas!$I$16))))))</f>
        <v>0</v>
      </c>
      <c r="V214" s="338">
        <v>1</v>
      </c>
      <c r="W214" s="336" t="str">
        <f t="shared" ref="W214:W221" si="217">IF(V214=1,"Insignificante",IF(V214=2,"Menor",IF(V214=3,"Moderado",IF(V214=4,"Mayor",IF(V214=5,"Catastrófico", "No Aplica")))))</f>
        <v>Insignificante</v>
      </c>
      <c r="X214" s="338">
        <v>1</v>
      </c>
      <c r="Y214" s="336" t="str">
        <f t="shared" ref="Y214:Y221" si="218">IF(X214=1,"Raro",IF(X214=2,"Improbable",IF(X214=3,"Posible",IF(X214=4,"Probable",IF(X214=5,"Casi Seguro", "No Aplica")))))</f>
        <v>Raro</v>
      </c>
      <c r="Z214" s="336">
        <f t="shared" ref="Z214:Z221" si="219">X214*V214*N214</f>
        <v>3</v>
      </c>
      <c r="AA214" s="338" t="str">
        <f>IF(AND(Z214&gt;=Tablas!$B$39,Z214&lt;Tablas!$C$39),Tablas!$D$39,IF(AND(Z214&gt;=Tablas!$B$40,Z214&lt;Tablas!$C$40),Tablas!$D$40,IF(AND(Z214&gt;=Tablas!$B$41,Z214&lt;Tablas!$C$41),Tablas!$D$41,IF(AND(Z214&gt;=Tablas!$B$42,Z214&lt;=Tablas!$C$42),Tablas!$D$42,"No Aplica"))))</f>
        <v>Bajo</v>
      </c>
    </row>
    <row r="215" spans="1:27" ht="30">
      <c r="A215" s="380">
        <f t="shared" si="197"/>
        <v>98</v>
      </c>
      <c r="B215" s="394"/>
      <c r="C215" s="348"/>
      <c r="D215" s="348"/>
      <c r="E215" s="348"/>
      <c r="F215" s="348"/>
      <c r="G215" s="348" t="str">
        <f t="shared" si="212"/>
        <v>Muy Baja</v>
      </c>
      <c r="H215" s="348">
        <v>1</v>
      </c>
      <c r="I215" s="348" t="str">
        <f t="shared" si="213"/>
        <v>Muy Baja</v>
      </c>
      <c r="J215" s="348">
        <v>1</v>
      </c>
      <c r="K215" s="348" t="str">
        <f t="shared" si="214"/>
        <v>Muy Baja</v>
      </c>
      <c r="L215" s="348">
        <v>1</v>
      </c>
      <c r="M215" s="349" t="str">
        <f t="shared" si="215"/>
        <v>Muy Bajo</v>
      </c>
      <c r="N215" s="348">
        <f t="shared" si="216"/>
        <v>3</v>
      </c>
      <c r="O215" s="396"/>
      <c r="P215" s="396"/>
      <c r="Q215" s="338"/>
      <c r="R215" s="349"/>
      <c r="S215" s="338"/>
      <c r="T215" s="338"/>
      <c r="U215" s="338" t="b">
        <f>IF(Q215="Lógico",Tablas!$I$17,IF(Q215="Físico",Tablas!$I$17,IF(Q215="Locativo",Tablas!$I$17,IF(Q215="Legal",Tablas!$I$19,IF(Q215="Reputacional",Tablas!$I$18,IF(Q215="Financiero",Tablas!$I$16))))))</f>
        <v>0</v>
      </c>
      <c r="V215" s="338">
        <v>1</v>
      </c>
      <c r="W215" s="336" t="str">
        <f t="shared" si="217"/>
        <v>Insignificante</v>
      </c>
      <c r="X215" s="338">
        <v>1</v>
      </c>
      <c r="Y215" s="338" t="str">
        <f t="shared" si="218"/>
        <v>Raro</v>
      </c>
      <c r="Z215" s="338">
        <f t="shared" si="219"/>
        <v>3</v>
      </c>
      <c r="AA215" s="338" t="str">
        <f>IF(AND(Z215&gt;=Tablas!$B$39,Z215&lt;Tablas!$C$39),Tablas!$D$39,IF(AND(Z215&gt;=Tablas!$B$40,Z215&lt;Tablas!$C$40),Tablas!$D$40,IF(AND(Z215&gt;=Tablas!$B$41,Z215&lt;Tablas!$C$41),Tablas!$D$41,IF(AND(Z215&gt;=Tablas!$B$42,Z215&lt;=Tablas!$C$42),Tablas!$D$42,"No Aplica"))))</f>
        <v>Bajo</v>
      </c>
    </row>
    <row r="216" spans="1:27" ht="30">
      <c r="A216" s="380">
        <f t="shared" si="197"/>
        <v>99</v>
      </c>
      <c r="B216" s="394"/>
      <c r="C216" s="348"/>
      <c r="D216" s="348"/>
      <c r="E216" s="348"/>
      <c r="F216" s="348"/>
      <c r="G216" s="348" t="str">
        <f t="shared" si="212"/>
        <v>Muy Baja</v>
      </c>
      <c r="H216" s="348">
        <v>1</v>
      </c>
      <c r="I216" s="348" t="str">
        <f t="shared" si="213"/>
        <v>Muy Baja</v>
      </c>
      <c r="J216" s="348">
        <v>1</v>
      </c>
      <c r="K216" s="348" t="str">
        <f t="shared" si="214"/>
        <v>Muy Baja</v>
      </c>
      <c r="L216" s="348">
        <v>1</v>
      </c>
      <c r="M216" s="353" t="str">
        <f t="shared" si="215"/>
        <v>Muy Bajo</v>
      </c>
      <c r="N216" s="350">
        <f t="shared" si="216"/>
        <v>3</v>
      </c>
      <c r="O216" s="395"/>
      <c r="P216" s="395"/>
      <c r="Q216" s="336"/>
      <c r="R216" s="349"/>
      <c r="S216" s="336"/>
      <c r="T216" s="338"/>
      <c r="U216" s="336" t="b">
        <f>IF(Q216="Lógico",Tablas!$I$17,IF(Q216="Físico",Tablas!$I$17,IF(Q216="Locativo",Tablas!$I$17,IF(Q216="Legal",Tablas!$I$19,IF(Q216="Reputacional",Tablas!$I$18,IF(Q216="Financiero",Tablas!$I$16))))))</f>
        <v>0</v>
      </c>
      <c r="V216" s="338">
        <v>1</v>
      </c>
      <c r="W216" s="336" t="str">
        <f t="shared" si="217"/>
        <v>Insignificante</v>
      </c>
      <c r="X216" s="338">
        <v>1</v>
      </c>
      <c r="Y216" s="336" t="str">
        <f t="shared" si="218"/>
        <v>Raro</v>
      </c>
      <c r="Z216" s="336">
        <f t="shared" si="219"/>
        <v>3</v>
      </c>
      <c r="AA216" s="338" t="str">
        <f>IF(AND(Z216&gt;=Tablas!$B$39,Z216&lt;Tablas!$C$39),Tablas!$D$39,IF(AND(Z216&gt;=Tablas!$B$40,Z216&lt;Tablas!$C$40),Tablas!$D$40,IF(AND(Z216&gt;=Tablas!$B$41,Z216&lt;Tablas!$C$41),Tablas!$D$41,IF(AND(Z216&gt;=Tablas!$B$42,Z216&lt;=Tablas!$C$42),Tablas!$D$42,"No Aplica"))))</f>
        <v>Bajo</v>
      </c>
    </row>
    <row r="217" spans="1:27" ht="30">
      <c r="A217" s="380">
        <f t="shared" si="197"/>
        <v>100</v>
      </c>
      <c r="B217" s="394"/>
      <c r="C217" s="348"/>
      <c r="D217" s="348"/>
      <c r="E217" s="348"/>
      <c r="F217" s="348"/>
      <c r="G217" s="348" t="str">
        <f t="shared" si="212"/>
        <v>Muy Baja</v>
      </c>
      <c r="H217" s="348">
        <v>1</v>
      </c>
      <c r="I217" s="348" t="str">
        <f t="shared" si="213"/>
        <v>Muy Baja</v>
      </c>
      <c r="J217" s="348">
        <v>1</v>
      </c>
      <c r="K217" s="348" t="str">
        <f t="shared" si="214"/>
        <v>Muy Baja</v>
      </c>
      <c r="L217" s="348">
        <v>1</v>
      </c>
      <c r="M217" s="349" t="str">
        <f t="shared" si="215"/>
        <v>Muy Bajo</v>
      </c>
      <c r="N217" s="348">
        <f t="shared" si="216"/>
        <v>3</v>
      </c>
      <c r="O217" s="396"/>
      <c r="P217" s="396"/>
      <c r="Q217" s="338"/>
      <c r="R217" s="349"/>
      <c r="S217" s="338"/>
      <c r="T217" s="338"/>
      <c r="U217" s="338" t="b">
        <f>IF(Q217="Lógico",Tablas!$I$17,IF(Q217="Físico",Tablas!$I$17,IF(Q217="Locativo",Tablas!$I$17,IF(Q217="Legal",Tablas!$I$19,IF(Q217="Reputacional",Tablas!$I$18,IF(Q217="Financiero",Tablas!$I$16))))))</f>
        <v>0</v>
      </c>
      <c r="V217" s="338">
        <v>1</v>
      </c>
      <c r="W217" s="336" t="str">
        <f t="shared" si="217"/>
        <v>Insignificante</v>
      </c>
      <c r="X217" s="338">
        <v>1</v>
      </c>
      <c r="Y217" s="338" t="str">
        <f t="shared" si="218"/>
        <v>Raro</v>
      </c>
      <c r="Z217" s="338">
        <f t="shared" si="219"/>
        <v>3</v>
      </c>
      <c r="AA217" s="338" t="str">
        <f>IF(AND(Z217&gt;=Tablas!$B$39,Z217&lt;Tablas!$C$39),Tablas!$D$39,IF(AND(Z217&gt;=Tablas!$B$40,Z217&lt;Tablas!$C$40),Tablas!$D$40,IF(AND(Z217&gt;=Tablas!$B$41,Z217&lt;Tablas!$C$41),Tablas!$D$41,IF(AND(Z217&gt;=Tablas!$B$42,Z217&lt;=Tablas!$C$42),Tablas!$D$42,"No Aplica"))))</f>
        <v>Bajo</v>
      </c>
    </row>
    <row r="218" spans="1:27" ht="30">
      <c r="A218" s="380">
        <f t="shared" si="197"/>
        <v>101</v>
      </c>
      <c r="B218" s="394"/>
      <c r="C218" s="348"/>
      <c r="D218" s="348"/>
      <c r="E218" s="348"/>
      <c r="F218" s="348"/>
      <c r="G218" s="348" t="str">
        <f t="shared" si="212"/>
        <v>Muy Baja</v>
      </c>
      <c r="H218" s="348">
        <v>1</v>
      </c>
      <c r="I218" s="348" t="str">
        <f t="shared" si="213"/>
        <v>Muy Baja</v>
      </c>
      <c r="J218" s="348">
        <v>1</v>
      </c>
      <c r="K218" s="348" t="str">
        <f t="shared" si="214"/>
        <v>Muy Baja</v>
      </c>
      <c r="L218" s="348">
        <v>1</v>
      </c>
      <c r="M218" s="353" t="str">
        <f t="shared" si="215"/>
        <v>Muy Bajo</v>
      </c>
      <c r="N218" s="350">
        <f t="shared" si="216"/>
        <v>3</v>
      </c>
      <c r="O218" s="395"/>
      <c r="P218" s="395"/>
      <c r="Q218" s="336"/>
      <c r="R218" s="349"/>
      <c r="S218" s="336"/>
      <c r="T218" s="338"/>
      <c r="U218" s="336" t="b">
        <f>IF(Q218="Lógico",Tablas!$I$17,IF(Q218="Físico",Tablas!$I$17,IF(Q218="Locativo",Tablas!$I$17,IF(Q218="Legal",Tablas!$I$19,IF(Q218="Reputacional",Tablas!$I$18,IF(Q218="Financiero",Tablas!$I$16))))))</f>
        <v>0</v>
      </c>
      <c r="V218" s="338">
        <v>1</v>
      </c>
      <c r="W218" s="336" t="str">
        <f t="shared" si="217"/>
        <v>Insignificante</v>
      </c>
      <c r="X218" s="338">
        <v>1</v>
      </c>
      <c r="Y218" s="336" t="str">
        <f t="shared" si="218"/>
        <v>Raro</v>
      </c>
      <c r="Z218" s="336">
        <f t="shared" si="219"/>
        <v>3</v>
      </c>
      <c r="AA218" s="338" t="str">
        <f>IF(AND(Z218&gt;=Tablas!$B$39,Z218&lt;Tablas!$C$39),Tablas!$D$39,IF(AND(Z218&gt;=Tablas!$B$40,Z218&lt;Tablas!$C$40),Tablas!$D$40,IF(AND(Z218&gt;=Tablas!$B$41,Z218&lt;Tablas!$C$41),Tablas!$D$41,IF(AND(Z218&gt;=Tablas!$B$42,Z218&lt;=Tablas!$C$42),Tablas!$D$42,"No Aplica"))))</f>
        <v>Bajo</v>
      </c>
    </row>
    <row r="219" spans="1:27" ht="30">
      <c r="A219" s="380">
        <f t="shared" si="197"/>
        <v>102</v>
      </c>
      <c r="B219" s="394"/>
      <c r="C219" s="348"/>
      <c r="D219" s="348"/>
      <c r="E219" s="348"/>
      <c r="F219" s="348"/>
      <c r="G219" s="348" t="str">
        <f t="shared" si="212"/>
        <v>Muy Baja</v>
      </c>
      <c r="H219" s="348">
        <v>1</v>
      </c>
      <c r="I219" s="348" t="str">
        <f t="shared" si="213"/>
        <v>Muy Baja</v>
      </c>
      <c r="J219" s="348">
        <v>1</v>
      </c>
      <c r="K219" s="348" t="str">
        <f t="shared" si="214"/>
        <v>Muy Baja</v>
      </c>
      <c r="L219" s="348">
        <v>1</v>
      </c>
      <c r="M219" s="349" t="str">
        <f t="shared" si="215"/>
        <v>Muy Bajo</v>
      </c>
      <c r="N219" s="348">
        <f t="shared" si="216"/>
        <v>3</v>
      </c>
      <c r="O219" s="396"/>
      <c r="P219" s="396"/>
      <c r="Q219" s="338"/>
      <c r="R219" s="349"/>
      <c r="S219" s="338"/>
      <c r="T219" s="338"/>
      <c r="U219" s="338" t="b">
        <f>IF(Q219="Lógico",Tablas!$I$17,IF(Q219="Físico",Tablas!$I$17,IF(Q219="Locativo",Tablas!$I$17,IF(Q219="Legal",Tablas!$I$19,IF(Q219="Reputacional",Tablas!$I$18,IF(Q219="Financiero",Tablas!$I$16))))))</f>
        <v>0</v>
      </c>
      <c r="V219" s="338">
        <v>1</v>
      </c>
      <c r="W219" s="336" t="str">
        <f t="shared" si="217"/>
        <v>Insignificante</v>
      </c>
      <c r="X219" s="338">
        <v>1</v>
      </c>
      <c r="Y219" s="338" t="str">
        <f t="shared" si="218"/>
        <v>Raro</v>
      </c>
      <c r="Z219" s="338">
        <f t="shared" si="219"/>
        <v>3</v>
      </c>
      <c r="AA219" s="338" t="str">
        <f>IF(AND(Z219&gt;=Tablas!$B$39,Z219&lt;Tablas!$C$39),Tablas!$D$39,IF(AND(Z219&gt;=Tablas!$B$40,Z219&lt;Tablas!$C$40),Tablas!$D$40,IF(AND(Z219&gt;=Tablas!$B$41,Z219&lt;Tablas!$C$41),Tablas!$D$41,IF(AND(Z219&gt;=Tablas!$B$42,Z219&lt;=Tablas!$C$42),Tablas!$D$42,"No Aplica"))))</f>
        <v>Bajo</v>
      </c>
    </row>
    <row r="220" spans="1:27" ht="30">
      <c r="A220" s="380">
        <f t="shared" si="197"/>
        <v>103</v>
      </c>
      <c r="B220" s="394"/>
      <c r="C220" s="348"/>
      <c r="D220" s="348"/>
      <c r="E220" s="348"/>
      <c r="F220" s="348"/>
      <c r="G220" s="348" t="str">
        <f t="shared" si="212"/>
        <v>Muy Baja</v>
      </c>
      <c r="H220" s="348">
        <v>1</v>
      </c>
      <c r="I220" s="348" t="str">
        <f t="shared" si="213"/>
        <v>Muy Baja</v>
      </c>
      <c r="J220" s="348">
        <v>1</v>
      </c>
      <c r="K220" s="348" t="str">
        <f t="shared" si="214"/>
        <v>Muy Baja</v>
      </c>
      <c r="L220" s="348">
        <v>1</v>
      </c>
      <c r="M220" s="353" t="str">
        <f t="shared" si="215"/>
        <v>Muy Bajo</v>
      </c>
      <c r="N220" s="350">
        <f t="shared" si="216"/>
        <v>3</v>
      </c>
      <c r="O220" s="395"/>
      <c r="P220" s="395"/>
      <c r="Q220" s="336"/>
      <c r="R220" s="349"/>
      <c r="S220" s="336"/>
      <c r="T220" s="338"/>
      <c r="U220" s="336" t="b">
        <f>IF(Q220="Lógico",Tablas!$I$17,IF(Q220="Físico",Tablas!$I$17,IF(Q220="Locativo",Tablas!$I$17,IF(Q220="Legal",Tablas!$I$19,IF(Q220="Reputacional",Tablas!$I$18,IF(Q220="Financiero",Tablas!$I$16))))))</f>
        <v>0</v>
      </c>
      <c r="V220" s="338">
        <v>1</v>
      </c>
      <c r="W220" s="336" t="str">
        <f t="shared" si="217"/>
        <v>Insignificante</v>
      </c>
      <c r="X220" s="338">
        <v>1</v>
      </c>
      <c r="Y220" s="336" t="str">
        <f t="shared" si="218"/>
        <v>Raro</v>
      </c>
      <c r="Z220" s="336">
        <f t="shared" si="219"/>
        <v>3</v>
      </c>
      <c r="AA220" s="338" t="str">
        <f>IF(AND(Z220&gt;=Tablas!$B$39,Z220&lt;Tablas!$C$39),Tablas!$D$39,IF(AND(Z220&gt;=Tablas!$B$40,Z220&lt;Tablas!$C$40),Tablas!$D$40,IF(AND(Z220&gt;=Tablas!$B$41,Z220&lt;Tablas!$C$41),Tablas!$D$41,IF(AND(Z220&gt;=Tablas!$B$42,Z220&lt;=Tablas!$C$42),Tablas!$D$42,"No Aplica"))))</f>
        <v>Bajo</v>
      </c>
    </row>
    <row r="221" spans="1:27" ht="30">
      <c r="A221" s="380">
        <f t="shared" si="197"/>
        <v>104</v>
      </c>
      <c r="B221" s="394"/>
      <c r="C221" s="348"/>
      <c r="D221" s="348"/>
      <c r="E221" s="348"/>
      <c r="F221" s="348"/>
      <c r="G221" s="348" t="str">
        <f t="shared" si="212"/>
        <v>Muy Baja</v>
      </c>
      <c r="H221" s="348">
        <v>1</v>
      </c>
      <c r="I221" s="348" t="str">
        <f t="shared" si="213"/>
        <v>Muy Baja</v>
      </c>
      <c r="J221" s="348">
        <v>1</v>
      </c>
      <c r="K221" s="348" t="str">
        <f t="shared" si="214"/>
        <v>Muy Baja</v>
      </c>
      <c r="L221" s="348">
        <v>1</v>
      </c>
      <c r="M221" s="349" t="str">
        <f t="shared" si="215"/>
        <v>Muy Bajo</v>
      </c>
      <c r="N221" s="348">
        <f t="shared" si="216"/>
        <v>3</v>
      </c>
      <c r="O221" s="396"/>
      <c r="P221" s="396"/>
      <c r="Q221" s="338"/>
      <c r="R221" s="349"/>
      <c r="S221" s="338"/>
      <c r="T221" s="338"/>
      <c r="U221" s="338" t="b">
        <f>IF(Q221="Lógico",Tablas!$I$17,IF(Q221="Físico",Tablas!$I$17,IF(Q221="Locativo",Tablas!$I$17,IF(Q221="Legal",Tablas!$I$19,IF(Q221="Reputacional",Tablas!$I$18,IF(Q221="Financiero",Tablas!$I$16))))))</f>
        <v>0</v>
      </c>
      <c r="V221" s="338">
        <v>1</v>
      </c>
      <c r="W221" s="336" t="str">
        <f t="shared" si="217"/>
        <v>Insignificante</v>
      </c>
      <c r="X221" s="338">
        <v>1</v>
      </c>
      <c r="Y221" s="338" t="str">
        <f t="shared" si="218"/>
        <v>Raro</v>
      </c>
      <c r="Z221" s="338">
        <f t="shared" si="219"/>
        <v>3</v>
      </c>
      <c r="AA221" s="338" t="str">
        <f>IF(AND(Z221&gt;=Tablas!$B$39,Z221&lt;Tablas!$C$39),Tablas!$D$39,IF(AND(Z221&gt;=Tablas!$B$40,Z221&lt;Tablas!$C$40),Tablas!$D$40,IF(AND(Z221&gt;=Tablas!$B$41,Z221&lt;Tablas!$C$41),Tablas!$D$41,IF(AND(Z221&gt;=Tablas!$B$42,Z221&lt;=Tablas!$C$42),Tablas!$D$42,"No Aplica"))))</f>
        <v>Bajo</v>
      </c>
    </row>
    <row r="222" spans="1:27" ht="30">
      <c r="A222" s="380">
        <f t="shared" si="197"/>
        <v>105</v>
      </c>
      <c r="B222" s="394"/>
      <c r="C222" s="348"/>
      <c r="D222" s="348"/>
      <c r="E222" s="348"/>
      <c r="F222" s="348"/>
      <c r="G222" s="348" t="str">
        <f t="shared" ref="G222:G225" si="220">IF(H222=1,"Muy Baja",IF(H222=2,"Baja",IF(H222=3,"Media",IF(H222=4,"Alta",IF(H222=5,"Muy Alta", "No Aplica")))))</f>
        <v>Muy Baja</v>
      </c>
      <c r="H222" s="348">
        <v>1</v>
      </c>
      <c r="I222" s="348" t="str">
        <f t="shared" ref="I222:I225" si="221">IF(J222=1,"Muy Baja",IF(J222=2,"Baja",IF(J222=3,"Media",IF(J222=4,"Alta",IF(J222=5,"Muy Alta", "No Aplica")))))</f>
        <v>Muy Baja</v>
      </c>
      <c r="J222" s="348">
        <v>1</v>
      </c>
      <c r="K222" s="348" t="str">
        <f t="shared" ref="K222:K225" si="222">IF(L222=1,"Muy Baja",IF(L222=2,"Baja",IF(L222=3,"Media",IF(L222=4,"Alta",IF(L222=5,"Muy Alta", "No Aplica")))))</f>
        <v>Muy Baja</v>
      </c>
      <c r="L222" s="348">
        <v>1</v>
      </c>
      <c r="M222" s="353" t="str">
        <f t="shared" ref="M222:M225" si="223">IF(AND(N222&gt;0,N222&lt;4),"Muy Bajo",IF(AND(N222&gt;=4,N222&lt;7),"Bajo",IF(AND(N222&gt;=7,N222&lt;10),"Medio",IF(AND(N222&gt;=10,N222&lt;13),"Alto",IF(AND(N222&gt;=13,N222&lt;=15),"Muy Alto", "No Aplica")))))</f>
        <v>Muy Bajo</v>
      </c>
      <c r="N222" s="350">
        <f t="shared" ref="N222:N225" si="224">SUM(H222,J222,L222)</f>
        <v>3</v>
      </c>
      <c r="O222" s="395"/>
      <c r="P222" s="395"/>
      <c r="Q222" s="336"/>
      <c r="R222" s="349"/>
      <c r="S222" s="336"/>
      <c r="T222" s="338"/>
      <c r="U222" s="336" t="b">
        <f>IF(Q222="Lógico",Tablas!$I$17,IF(Q222="Físico",Tablas!$I$17,IF(Q222="Locativo",Tablas!$I$17,IF(Q222="Legal",Tablas!$I$19,IF(Q222="Reputacional",Tablas!$I$18,IF(Q222="Financiero",Tablas!$I$16))))))</f>
        <v>0</v>
      </c>
      <c r="V222" s="338">
        <v>1</v>
      </c>
      <c r="W222" s="336" t="str">
        <f t="shared" ref="W222:W225" si="225">IF(V222=1,"Insignificante",IF(V222=2,"Menor",IF(V222=3,"Moderado",IF(V222=4,"Mayor",IF(V222=5,"Catastrófico", "No Aplica")))))</f>
        <v>Insignificante</v>
      </c>
      <c r="X222" s="338">
        <v>1</v>
      </c>
      <c r="Y222" s="336" t="str">
        <f t="shared" ref="Y222:Y225" si="226">IF(X222=1,"Raro",IF(X222=2,"Improbable",IF(X222=3,"Posible",IF(X222=4,"Probable",IF(X222=5,"Casi Seguro", "No Aplica")))))</f>
        <v>Raro</v>
      </c>
      <c r="Z222" s="336">
        <f t="shared" ref="Z222:Z225" si="227">X222*V222*N222</f>
        <v>3</v>
      </c>
      <c r="AA222" s="338" t="str">
        <f>IF(AND(Z222&gt;=Tablas!$B$39,Z222&lt;Tablas!$C$39),Tablas!$D$39,IF(AND(Z222&gt;=Tablas!$B$40,Z222&lt;Tablas!$C$40),Tablas!$D$40,IF(AND(Z222&gt;=Tablas!$B$41,Z222&lt;Tablas!$C$41),Tablas!$D$41,IF(AND(Z222&gt;=Tablas!$B$42,Z222&lt;=Tablas!$C$42),Tablas!$D$42,"No Aplica"))))</f>
        <v>Bajo</v>
      </c>
    </row>
    <row r="223" spans="1:27" ht="30">
      <c r="A223" s="380">
        <f t="shared" si="197"/>
        <v>106</v>
      </c>
      <c r="B223" s="394"/>
      <c r="C223" s="348"/>
      <c r="D223" s="348"/>
      <c r="E223" s="348"/>
      <c r="F223" s="348"/>
      <c r="G223" s="348" t="str">
        <f t="shared" si="220"/>
        <v>Muy Baja</v>
      </c>
      <c r="H223" s="348">
        <v>1</v>
      </c>
      <c r="I223" s="348" t="str">
        <f t="shared" si="221"/>
        <v>Muy Baja</v>
      </c>
      <c r="J223" s="348">
        <v>1</v>
      </c>
      <c r="K223" s="348" t="str">
        <f t="shared" si="222"/>
        <v>Muy Baja</v>
      </c>
      <c r="L223" s="348">
        <v>1</v>
      </c>
      <c r="M223" s="349" t="str">
        <f t="shared" si="223"/>
        <v>Muy Bajo</v>
      </c>
      <c r="N223" s="348">
        <f t="shared" si="224"/>
        <v>3</v>
      </c>
      <c r="O223" s="396"/>
      <c r="P223" s="396"/>
      <c r="Q223" s="338"/>
      <c r="R223" s="349"/>
      <c r="S223" s="338"/>
      <c r="T223" s="338"/>
      <c r="U223" s="338" t="b">
        <f>IF(Q223="Lógico",Tablas!$I$17,IF(Q223="Físico",Tablas!$I$17,IF(Q223="Locativo",Tablas!$I$17,IF(Q223="Legal",Tablas!$I$19,IF(Q223="Reputacional",Tablas!$I$18,IF(Q223="Financiero",Tablas!$I$16))))))</f>
        <v>0</v>
      </c>
      <c r="V223" s="338">
        <v>1</v>
      </c>
      <c r="W223" s="336" t="str">
        <f t="shared" si="225"/>
        <v>Insignificante</v>
      </c>
      <c r="X223" s="338">
        <v>1</v>
      </c>
      <c r="Y223" s="338" t="str">
        <f t="shared" si="226"/>
        <v>Raro</v>
      </c>
      <c r="Z223" s="338">
        <f t="shared" si="227"/>
        <v>3</v>
      </c>
      <c r="AA223" s="338" t="str">
        <f>IF(AND(Z223&gt;=Tablas!$B$39,Z223&lt;Tablas!$C$39),Tablas!$D$39,IF(AND(Z223&gt;=Tablas!$B$40,Z223&lt;Tablas!$C$40),Tablas!$D$40,IF(AND(Z223&gt;=Tablas!$B$41,Z223&lt;Tablas!$C$41),Tablas!$D$41,IF(AND(Z223&gt;=Tablas!$B$42,Z223&lt;=Tablas!$C$42),Tablas!$D$42,"No Aplica"))))</f>
        <v>Bajo</v>
      </c>
    </row>
    <row r="224" spans="1:27" ht="30">
      <c r="A224" s="380">
        <f t="shared" si="197"/>
        <v>107</v>
      </c>
      <c r="B224" s="394"/>
      <c r="C224" s="348"/>
      <c r="D224" s="348"/>
      <c r="E224" s="348"/>
      <c r="F224" s="348"/>
      <c r="G224" s="348" t="str">
        <f t="shared" si="220"/>
        <v>Muy Baja</v>
      </c>
      <c r="H224" s="348">
        <v>1</v>
      </c>
      <c r="I224" s="348" t="str">
        <f t="shared" si="221"/>
        <v>Muy Baja</v>
      </c>
      <c r="J224" s="348">
        <v>1</v>
      </c>
      <c r="K224" s="348" t="str">
        <f t="shared" si="222"/>
        <v>Muy Baja</v>
      </c>
      <c r="L224" s="348">
        <v>1</v>
      </c>
      <c r="M224" s="353" t="str">
        <f t="shared" si="223"/>
        <v>Muy Bajo</v>
      </c>
      <c r="N224" s="350">
        <f t="shared" si="224"/>
        <v>3</v>
      </c>
      <c r="O224" s="395"/>
      <c r="P224" s="395"/>
      <c r="Q224" s="336"/>
      <c r="R224" s="349"/>
      <c r="S224" s="336"/>
      <c r="T224" s="338"/>
      <c r="U224" s="336" t="b">
        <f>IF(Q224="Lógico",Tablas!$I$17,IF(Q224="Físico",Tablas!$I$17,IF(Q224="Locativo",Tablas!$I$17,IF(Q224="Legal",Tablas!$I$19,IF(Q224="Reputacional",Tablas!$I$18,IF(Q224="Financiero",Tablas!$I$16))))))</f>
        <v>0</v>
      </c>
      <c r="V224" s="338">
        <v>1</v>
      </c>
      <c r="W224" s="336" t="str">
        <f t="shared" si="225"/>
        <v>Insignificante</v>
      </c>
      <c r="X224" s="338">
        <v>1</v>
      </c>
      <c r="Y224" s="336" t="str">
        <f t="shared" si="226"/>
        <v>Raro</v>
      </c>
      <c r="Z224" s="336">
        <f t="shared" si="227"/>
        <v>3</v>
      </c>
      <c r="AA224" s="338" t="str">
        <f>IF(AND(Z224&gt;=Tablas!$B$39,Z224&lt;Tablas!$C$39),Tablas!$D$39,IF(AND(Z224&gt;=Tablas!$B$40,Z224&lt;Tablas!$C$40),Tablas!$D$40,IF(AND(Z224&gt;=Tablas!$B$41,Z224&lt;Tablas!$C$41),Tablas!$D$41,IF(AND(Z224&gt;=Tablas!$B$42,Z224&lt;=Tablas!$C$42),Tablas!$D$42,"No Aplica"))))</f>
        <v>Bajo</v>
      </c>
    </row>
    <row r="225" spans="1:27" ht="30">
      <c r="A225" s="380">
        <f t="shared" si="197"/>
        <v>108</v>
      </c>
      <c r="B225" s="394"/>
      <c r="C225" s="348"/>
      <c r="D225" s="348"/>
      <c r="E225" s="348"/>
      <c r="F225" s="348"/>
      <c r="G225" s="348" t="str">
        <f t="shared" si="220"/>
        <v>Muy Baja</v>
      </c>
      <c r="H225" s="348">
        <v>1</v>
      </c>
      <c r="I225" s="348" t="str">
        <f t="shared" si="221"/>
        <v>Muy Baja</v>
      </c>
      <c r="J225" s="348">
        <v>1</v>
      </c>
      <c r="K225" s="348" t="str">
        <f t="shared" si="222"/>
        <v>Muy Baja</v>
      </c>
      <c r="L225" s="348">
        <v>1</v>
      </c>
      <c r="M225" s="349" t="str">
        <f t="shared" si="223"/>
        <v>Muy Bajo</v>
      </c>
      <c r="N225" s="348">
        <f t="shared" si="224"/>
        <v>3</v>
      </c>
      <c r="O225" s="396"/>
      <c r="P225" s="396"/>
      <c r="Q225" s="338"/>
      <c r="R225" s="349"/>
      <c r="S225" s="338"/>
      <c r="T225" s="338"/>
      <c r="U225" s="338" t="b">
        <f>IF(Q225="Lógico",Tablas!$I$17,IF(Q225="Físico",Tablas!$I$17,IF(Q225="Locativo",Tablas!$I$17,IF(Q225="Legal",Tablas!$I$19,IF(Q225="Reputacional",Tablas!$I$18,IF(Q225="Financiero",Tablas!$I$16))))))</f>
        <v>0</v>
      </c>
      <c r="V225" s="338">
        <v>1</v>
      </c>
      <c r="W225" s="336" t="str">
        <f t="shared" si="225"/>
        <v>Insignificante</v>
      </c>
      <c r="X225" s="338">
        <v>1</v>
      </c>
      <c r="Y225" s="338" t="str">
        <f t="shared" si="226"/>
        <v>Raro</v>
      </c>
      <c r="Z225" s="338">
        <f t="shared" si="227"/>
        <v>3</v>
      </c>
      <c r="AA225" s="338" t="str">
        <f>IF(AND(Z225&gt;=Tablas!$B$39,Z225&lt;Tablas!$C$39),Tablas!$D$39,IF(AND(Z225&gt;=Tablas!$B$40,Z225&lt;Tablas!$C$40),Tablas!$D$40,IF(AND(Z225&gt;=Tablas!$B$41,Z225&lt;Tablas!$C$41),Tablas!$D$41,IF(AND(Z225&gt;=Tablas!$B$42,Z225&lt;=Tablas!$C$42),Tablas!$D$42,"No Aplica"))))</f>
        <v>Bajo</v>
      </c>
    </row>
    <row r="226" spans="1:27" ht="30">
      <c r="A226" s="380">
        <f t="shared" si="197"/>
        <v>109</v>
      </c>
      <c r="B226" s="394"/>
      <c r="C226" s="348"/>
      <c r="D226" s="348"/>
      <c r="E226" s="348"/>
      <c r="F226" s="348"/>
      <c r="G226" s="348" t="str">
        <f t="shared" ref="G226:G234" si="228">IF(H226=1,"Muy Baja",IF(H226=2,"Baja",IF(H226=3,"Media",IF(H226=4,"Alta",IF(H226=5,"Muy Alta", "No Aplica")))))</f>
        <v>Muy Baja</v>
      </c>
      <c r="H226" s="348">
        <v>1</v>
      </c>
      <c r="I226" s="348" t="str">
        <f t="shared" ref="I226:I234" si="229">IF(J226=1,"Muy Baja",IF(J226=2,"Baja",IF(J226=3,"Media",IF(J226=4,"Alta",IF(J226=5,"Muy Alta", "No Aplica")))))</f>
        <v>Muy Baja</v>
      </c>
      <c r="J226" s="348">
        <v>1</v>
      </c>
      <c r="K226" s="348" t="str">
        <f t="shared" ref="K226:K234" si="230">IF(L226=1,"Muy Baja",IF(L226=2,"Baja",IF(L226=3,"Media",IF(L226=4,"Alta",IF(L226=5,"Muy Alta", "No Aplica")))))</f>
        <v>Muy Baja</v>
      </c>
      <c r="L226" s="348">
        <v>1</v>
      </c>
      <c r="M226" s="349" t="str">
        <f t="shared" ref="M226:M234" si="231">IF(AND(N226&gt;0,N226&lt;4),"Muy Bajo",IF(AND(N226&gt;=4,N226&lt;7),"Bajo",IF(AND(N226&gt;=7,N226&lt;10),"Medio",IF(AND(N226&gt;=10,N226&lt;13),"Alto",IF(AND(N226&gt;=13,N226&lt;=15),"Muy Alto", "No Aplica")))))</f>
        <v>Muy Bajo</v>
      </c>
      <c r="N226" s="348">
        <f t="shared" ref="N226:N234" si="232">SUM(H226,J226,L226)</f>
        <v>3</v>
      </c>
      <c r="O226" s="396"/>
      <c r="P226" s="396"/>
      <c r="Q226" s="338"/>
      <c r="R226" s="349"/>
      <c r="S226" s="338"/>
      <c r="T226" s="338"/>
      <c r="U226" s="338" t="b">
        <f>IF(Q226="Lógico",Tablas!$I$17,IF(Q226="Físico",Tablas!$I$17,IF(Q226="Locativo",Tablas!$I$17,IF(Q226="Legal",Tablas!$I$19,IF(Q226="Reputacional",Tablas!$I$18,IF(Q226="Financiero",Tablas!$I$16))))))</f>
        <v>0</v>
      </c>
      <c r="V226" s="338">
        <v>1</v>
      </c>
      <c r="W226" s="336" t="str">
        <f t="shared" ref="W226:W234" si="233">IF(V226=1,"Insignificante",IF(V226=2,"Menor",IF(V226=3,"Moderado",IF(V226=4,"Mayor",IF(V226=5,"Catastrófico", "No Aplica")))))</f>
        <v>Insignificante</v>
      </c>
      <c r="X226" s="338">
        <v>1</v>
      </c>
      <c r="Y226" s="338" t="str">
        <f t="shared" ref="Y226:Y234" si="234">IF(X226=1,"Raro",IF(X226=2,"Improbable",IF(X226=3,"Posible",IF(X226=4,"Probable",IF(X226=5,"Casi Seguro", "No Aplica")))))</f>
        <v>Raro</v>
      </c>
      <c r="Z226" s="338">
        <f t="shared" ref="Z226:Z234" si="235">X226*V226*N226</f>
        <v>3</v>
      </c>
      <c r="AA226" s="338" t="str">
        <f>IF(AND(Z226&gt;=Tablas!$B$39,Z226&lt;Tablas!$C$39),Tablas!$D$39,IF(AND(Z226&gt;=Tablas!$B$40,Z226&lt;Tablas!$C$40),Tablas!$D$40,IF(AND(Z226&gt;=Tablas!$B$41,Z226&lt;Tablas!$C$41),Tablas!$D$41,IF(AND(Z226&gt;=Tablas!$B$42,Z226&lt;=Tablas!$C$42),Tablas!$D$42,"No Aplica"))))</f>
        <v>Bajo</v>
      </c>
    </row>
    <row r="227" spans="1:27" ht="30">
      <c r="A227" s="380">
        <f t="shared" si="197"/>
        <v>110</v>
      </c>
      <c r="B227" s="394"/>
      <c r="C227" s="348"/>
      <c r="D227" s="348"/>
      <c r="E227" s="348"/>
      <c r="F227" s="348"/>
      <c r="G227" s="348" t="str">
        <f t="shared" si="228"/>
        <v>Muy Baja</v>
      </c>
      <c r="H227" s="348">
        <v>1</v>
      </c>
      <c r="I227" s="348" t="str">
        <f t="shared" si="229"/>
        <v>Muy Baja</v>
      </c>
      <c r="J227" s="348">
        <v>1</v>
      </c>
      <c r="K227" s="348" t="str">
        <f t="shared" si="230"/>
        <v>Muy Baja</v>
      </c>
      <c r="L227" s="348">
        <v>1</v>
      </c>
      <c r="M227" s="349" t="str">
        <f t="shared" si="231"/>
        <v>Muy Bajo</v>
      </c>
      <c r="N227" s="348">
        <f t="shared" si="232"/>
        <v>3</v>
      </c>
      <c r="O227" s="396"/>
      <c r="P227" s="396"/>
      <c r="Q227" s="338"/>
      <c r="R227" s="349"/>
      <c r="S227" s="338"/>
      <c r="T227" s="338"/>
      <c r="U227" s="338" t="b">
        <f>IF(Q227="Lógico",Tablas!$I$17,IF(Q227="Físico",Tablas!$I$17,IF(Q227="Locativo",Tablas!$I$17,IF(Q227="Legal",Tablas!$I$19,IF(Q227="Reputacional",Tablas!$I$18,IF(Q227="Financiero",Tablas!$I$16))))))</f>
        <v>0</v>
      </c>
      <c r="V227" s="338">
        <v>1</v>
      </c>
      <c r="W227" s="336" t="str">
        <f t="shared" si="233"/>
        <v>Insignificante</v>
      </c>
      <c r="X227" s="338">
        <v>1</v>
      </c>
      <c r="Y227" s="338" t="str">
        <f t="shared" si="234"/>
        <v>Raro</v>
      </c>
      <c r="Z227" s="338">
        <f t="shared" si="235"/>
        <v>3</v>
      </c>
      <c r="AA227" s="338" t="str">
        <f>IF(AND(Z227&gt;=Tablas!$B$39,Z227&lt;Tablas!$C$39),Tablas!$D$39,IF(AND(Z227&gt;=Tablas!$B$40,Z227&lt;Tablas!$C$40),Tablas!$D$40,IF(AND(Z227&gt;=Tablas!$B$41,Z227&lt;Tablas!$C$41),Tablas!$D$41,IF(AND(Z227&gt;=Tablas!$B$42,Z227&lt;=Tablas!$C$42),Tablas!$D$42,"No Aplica"))))</f>
        <v>Bajo</v>
      </c>
    </row>
    <row r="228" spans="1:27" ht="30">
      <c r="A228" s="380">
        <f t="shared" si="197"/>
        <v>111</v>
      </c>
      <c r="B228" s="394"/>
      <c r="C228" s="348"/>
      <c r="D228" s="348"/>
      <c r="E228" s="348"/>
      <c r="F228" s="348"/>
      <c r="G228" s="348" t="str">
        <f t="shared" si="228"/>
        <v>Muy Baja</v>
      </c>
      <c r="H228" s="348">
        <v>1</v>
      </c>
      <c r="I228" s="348" t="str">
        <f t="shared" si="229"/>
        <v>Muy Baja</v>
      </c>
      <c r="J228" s="348">
        <v>1</v>
      </c>
      <c r="K228" s="348" t="str">
        <f t="shared" si="230"/>
        <v>Muy Baja</v>
      </c>
      <c r="L228" s="348">
        <v>1</v>
      </c>
      <c r="M228" s="349" t="str">
        <f t="shared" si="231"/>
        <v>Muy Bajo</v>
      </c>
      <c r="N228" s="348">
        <f t="shared" si="232"/>
        <v>3</v>
      </c>
      <c r="O228" s="396"/>
      <c r="P228" s="396"/>
      <c r="Q228" s="338"/>
      <c r="R228" s="349"/>
      <c r="S228" s="338"/>
      <c r="T228" s="338"/>
      <c r="U228" s="338" t="b">
        <f>IF(Q228="Lógico",Tablas!$I$17,IF(Q228="Físico",Tablas!$I$17,IF(Q228="Locativo",Tablas!$I$17,IF(Q228="Legal",Tablas!$I$19,IF(Q228="Reputacional",Tablas!$I$18,IF(Q228="Financiero",Tablas!$I$16))))))</f>
        <v>0</v>
      </c>
      <c r="V228" s="338">
        <v>1</v>
      </c>
      <c r="W228" s="336" t="str">
        <f t="shared" si="233"/>
        <v>Insignificante</v>
      </c>
      <c r="X228" s="338">
        <v>1</v>
      </c>
      <c r="Y228" s="338" t="str">
        <f t="shared" si="234"/>
        <v>Raro</v>
      </c>
      <c r="Z228" s="338">
        <f t="shared" si="235"/>
        <v>3</v>
      </c>
      <c r="AA228" s="338" t="str">
        <f>IF(AND(Z228&gt;=Tablas!$B$39,Z228&lt;Tablas!$C$39),Tablas!$D$39,IF(AND(Z228&gt;=Tablas!$B$40,Z228&lt;Tablas!$C$40),Tablas!$D$40,IF(AND(Z228&gt;=Tablas!$B$41,Z228&lt;Tablas!$C$41),Tablas!$D$41,IF(AND(Z228&gt;=Tablas!$B$42,Z228&lt;=Tablas!$C$42),Tablas!$D$42,"No Aplica"))))</f>
        <v>Bajo</v>
      </c>
    </row>
    <row r="229" spans="1:27" ht="30">
      <c r="A229" s="380">
        <f t="shared" si="197"/>
        <v>112</v>
      </c>
      <c r="B229" s="394"/>
      <c r="C229" s="348"/>
      <c r="D229" s="348"/>
      <c r="E229" s="348"/>
      <c r="F229" s="348"/>
      <c r="G229" s="348" t="str">
        <f t="shared" si="228"/>
        <v>Muy Baja</v>
      </c>
      <c r="H229" s="348">
        <v>1</v>
      </c>
      <c r="I229" s="348" t="str">
        <f t="shared" si="229"/>
        <v>Muy Baja</v>
      </c>
      <c r="J229" s="348">
        <v>1</v>
      </c>
      <c r="K229" s="348" t="str">
        <f t="shared" si="230"/>
        <v>Muy Baja</v>
      </c>
      <c r="L229" s="348">
        <v>1</v>
      </c>
      <c r="M229" s="349" t="str">
        <f t="shared" si="231"/>
        <v>Muy Bajo</v>
      </c>
      <c r="N229" s="348">
        <f t="shared" si="232"/>
        <v>3</v>
      </c>
      <c r="O229" s="396"/>
      <c r="P229" s="396"/>
      <c r="Q229" s="338"/>
      <c r="R229" s="349"/>
      <c r="S229" s="338"/>
      <c r="T229" s="338"/>
      <c r="U229" s="338" t="b">
        <f>IF(Q229="Lógico",Tablas!$I$17,IF(Q229="Físico",Tablas!$I$17,IF(Q229="Locativo",Tablas!$I$17,IF(Q229="Legal",Tablas!$I$19,IF(Q229="Reputacional",Tablas!$I$18,IF(Q229="Financiero",Tablas!$I$16))))))</f>
        <v>0</v>
      </c>
      <c r="V229" s="338">
        <v>1</v>
      </c>
      <c r="W229" s="336" t="str">
        <f t="shared" si="233"/>
        <v>Insignificante</v>
      </c>
      <c r="X229" s="338">
        <v>1</v>
      </c>
      <c r="Y229" s="338" t="str">
        <f t="shared" si="234"/>
        <v>Raro</v>
      </c>
      <c r="Z229" s="338">
        <f t="shared" si="235"/>
        <v>3</v>
      </c>
      <c r="AA229" s="338" t="str">
        <f>IF(AND(Z229&gt;=Tablas!$B$39,Z229&lt;Tablas!$C$39),Tablas!$D$39,IF(AND(Z229&gt;=Tablas!$B$40,Z229&lt;Tablas!$C$40),Tablas!$D$40,IF(AND(Z229&gt;=Tablas!$B$41,Z229&lt;Tablas!$C$41),Tablas!$D$41,IF(AND(Z229&gt;=Tablas!$B$42,Z229&lt;=Tablas!$C$42),Tablas!$D$42,"No Aplica"))))</f>
        <v>Bajo</v>
      </c>
    </row>
    <row r="230" spans="1:27" ht="30">
      <c r="A230" s="380">
        <f t="shared" si="197"/>
        <v>113</v>
      </c>
      <c r="B230" s="394"/>
      <c r="C230" s="348"/>
      <c r="D230" s="348"/>
      <c r="E230" s="348"/>
      <c r="F230" s="348"/>
      <c r="G230" s="348" t="str">
        <f t="shared" si="228"/>
        <v>Muy Baja</v>
      </c>
      <c r="H230" s="348">
        <v>1</v>
      </c>
      <c r="I230" s="348" t="str">
        <f t="shared" si="229"/>
        <v>Muy Baja</v>
      </c>
      <c r="J230" s="348">
        <v>1</v>
      </c>
      <c r="K230" s="348" t="str">
        <f t="shared" si="230"/>
        <v>Muy Baja</v>
      </c>
      <c r="L230" s="348">
        <v>1</v>
      </c>
      <c r="M230" s="349" t="str">
        <f t="shared" si="231"/>
        <v>Muy Bajo</v>
      </c>
      <c r="N230" s="348">
        <f t="shared" si="232"/>
        <v>3</v>
      </c>
      <c r="O230" s="396"/>
      <c r="P230" s="396"/>
      <c r="Q230" s="338"/>
      <c r="R230" s="349"/>
      <c r="S230" s="338"/>
      <c r="T230" s="338"/>
      <c r="U230" s="338" t="b">
        <f>IF(Q230="Lógico",Tablas!$I$17,IF(Q230="Físico",Tablas!$I$17,IF(Q230="Locativo",Tablas!$I$17,IF(Q230="Legal",Tablas!$I$19,IF(Q230="Reputacional",Tablas!$I$18,IF(Q230="Financiero",Tablas!$I$16))))))</f>
        <v>0</v>
      </c>
      <c r="V230" s="338">
        <v>1</v>
      </c>
      <c r="W230" s="336" t="str">
        <f t="shared" si="233"/>
        <v>Insignificante</v>
      </c>
      <c r="X230" s="338">
        <v>1</v>
      </c>
      <c r="Y230" s="338" t="str">
        <f t="shared" si="234"/>
        <v>Raro</v>
      </c>
      <c r="Z230" s="338">
        <f t="shared" si="235"/>
        <v>3</v>
      </c>
      <c r="AA230" s="338" t="str">
        <f>IF(AND(Z230&gt;=Tablas!$B$39,Z230&lt;Tablas!$C$39),Tablas!$D$39,IF(AND(Z230&gt;=Tablas!$B$40,Z230&lt;Tablas!$C$40),Tablas!$D$40,IF(AND(Z230&gt;=Tablas!$B$41,Z230&lt;Tablas!$C$41),Tablas!$D$41,IF(AND(Z230&gt;=Tablas!$B$42,Z230&lt;=Tablas!$C$42),Tablas!$D$42,"No Aplica"))))</f>
        <v>Bajo</v>
      </c>
    </row>
    <row r="231" spans="1:27" ht="30">
      <c r="A231" s="380">
        <f t="shared" si="197"/>
        <v>114</v>
      </c>
      <c r="B231" s="394"/>
      <c r="C231" s="348"/>
      <c r="D231" s="348"/>
      <c r="E231" s="348"/>
      <c r="F231" s="348"/>
      <c r="G231" s="348" t="str">
        <f t="shared" si="228"/>
        <v>Muy Baja</v>
      </c>
      <c r="H231" s="348">
        <v>1</v>
      </c>
      <c r="I231" s="348" t="str">
        <f t="shared" si="229"/>
        <v>Muy Baja</v>
      </c>
      <c r="J231" s="348">
        <v>1</v>
      </c>
      <c r="K231" s="348" t="str">
        <f t="shared" si="230"/>
        <v>Muy Baja</v>
      </c>
      <c r="L231" s="348">
        <v>1</v>
      </c>
      <c r="M231" s="349" t="str">
        <f t="shared" si="231"/>
        <v>Muy Bajo</v>
      </c>
      <c r="N231" s="348">
        <f t="shared" si="232"/>
        <v>3</v>
      </c>
      <c r="O231" s="396"/>
      <c r="P231" s="396"/>
      <c r="Q231" s="338"/>
      <c r="R231" s="349"/>
      <c r="S231" s="338"/>
      <c r="T231" s="338"/>
      <c r="U231" s="338" t="b">
        <f>IF(Q231="Lógico",Tablas!$I$17,IF(Q231="Físico",Tablas!$I$17,IF(Q231="Locativo",Tablas!$I$17,IF(Q231="Legal",Tablas!$I$19,IF(Q231="Reputacional",Tablas!$I$18,IF(Q231="Financiero",Tablas!$I$16))))))</f>
        <v>0</v>
      </c>
      <c r="V231" s="338">
        <v>1</v>
      </c>
      <c r="W231" s="336" t="str">
        <f t="shared" si="233"/>
        <v>Insignificante</v>
      </c>
      <c r="X231" s="338">
        <v>1</v>
      </c>
      <c r="Y231" s="338" t="str">
        <f t="shared" si="234"/>
        <v>Raro</v>
      </c>
      <c r="Z231" s="338">
        <f t="shared" si="235"/>
        <v>3</v>
      </c>
      <c r="AA231" s="338" t="str">
        <f>IF(AND(Z231&gt;=Tablas!$B$39,Z231&lt;Tablas!$C$39),Tablas!$D$39,IF(AND(Z231&gt;=Tablas!$B$40,Z231&lt;Tablas!$C$40),Tablas!$D$40,IF(AND(Z231&gt;=Tablas!$B$41,Z231&lt;Tablas!$C$41),Tablas!$D$41,IF(AND(Z231&gt;=Tablas!$B$42,Z231&lt;=Tablas!$C$42),Tablas!$D$42,"No Aplica"))))</f>
        <v>Bajo</v>
      </c>
    </row>
    <row r="232" spans="1:27" ht="30">
      <c r="A232" s="380">
        <f t="shared" si="197"/>
        <v>115</v>
      </c>
      <c r="B232" s="394"/>
      <c r="C232" s="348"/>
      <c r="D232" s="348"/>
      <c r="E232" s="348"/>
      <c r="F232" s="348"/>
      <c r="G232" s="348" t="str">
        <f t="shared" si="228"/>
        <v>Muy Baja</v>
      </c>
      <c r="H232" s="348">
        <v>1</v>
      </c>
      <c r="I232" s="348" t="str">
        <f t="shared" si="229"/>
        <v>Muy Baja</v>
      </c>
      <c r="J232" s="348">
        <v>1</v>
      </c>
      <c r="K232" s="348" t="str">
        <f t="shared" si="230"/>
        <v>Muy Baja</v>
      </c>
      <c r="L232" s="348">
        <v>1</v>
      </c>
      <c r="M232" s="349" t="str">
        <f t="shared" si="231"/>
        <v>Muy Bajo</v>
      </c>
      <c r="N232" s="348">
        <f t="shared" si="232"/>
        <v>3</v>
      </c>
      <c r="O232" s="396"/>
      <c r="P232" s="396"/>
      <c r="Q232" s="338"/>
      <c r="R232" s="349"/>
      <c r="S232" s="338"/>
      <c r="T232" s="338"/>
      <c r="U232" s="338" t="b">
        <f>IF(Q232="Lógico",Tablas!$I$17,IF(Q232="Físico",Tablas!$I$17,IF(Q232="Locativo",Tablas!$I$17,IF(Q232="Legal",Tablas!$I$19,IF(Q232="Reputacional",Tablas!$I$18,IF(Q232="Financiero",Tablas!$I$16))))))</f>
        <v>0</v>
      </c>
      <c r="V232" s="338">
        <v>1</v>
      </c>
      <c r="W232" s="336" t="str">
        <f t="shared" si="233"/>
        <v>Insignificante</v>
      </c>
      <c r="X232" s="338">
        <v>1</v>
      </c>
      <c r="Y232" s="338" t="str">
        <f t="shared" si="234"/>
        <v>Raro</v>
      </c>
      <c r="Z232" s="338">
        <f t="shared" si="235"/>
        <v>3</v>
      </c>
      <c r="AA232" s="338" t="str">
        <f>IF(AND(Z232&gt;=Tablas!$B$39,Z232&lt;Tablas!$C$39),Tablas!$D$39,IF(AND(Z232&gt;=Tablas!$B$40,Z232&lt;Tablas!$C$40),Tablas!$D$40,IF(AND(Z232&gt;=Tablas!$B$41,Z232&lt;Tablas!$C$41),Tablas!$D$41,IF(AND(Z232&gt;=Tablas!$B$42,Z232&lt;=Tablas!$C$42),Tablas!$D$42,"No Aplica"))))</f>
        <v>Bajo</v>
      </c>
    </row>
    <row r="233" spans="1:27" ht="30">
      <c r="A233" s="380">
        <f t="shared" si="197"/>
        <v>116</v>
      </c>
      <c r="B233" s="394"/>
      <c r="C233" s="348"/>
      <c r="D233" s="348"/>
      <c r="E233" s="348"/>
      <c r="F233" s="348"/>
      <c r="G233" s="348" t="str">
        <f t="shared" si="228"/>
        <v>Muy Baja</v>
      </c>
      <c r="H233" s="348">
        <v>1</v>
      </c>
      <c r="I233" s="348" t="str">
        <f t="shared" si="229"/>
        <v>Muy Baja</v>
      </c>
      <c r="J233" s="348">
        <v>1</v>
      </c>
      <c r="K233" s="348" t="str">
        <f t="shared" si="230"/>
        <v>Muy Baja</v>
      </c>
      <c r="L233" s="348">
        <v>1</v>
      </c>
      <c r="M233" s="349" t="str">
        <f t="shared" si="231"/>
        <v>Muy Bajo</v>
      </c>
      <c r="N233" s="348">
        <f t="shared" si="232"/>
        <v>3</v>
      </c>
      <c r="O233" s="396"/>
      <c r="P233" s="396"/>
      <c r="Q233" s="338"/>
      <c r="R233" s="349"/>
      <c r="S233" s="338"/>
      <c r="T233" s="338"/>
      <c r="U233" s="338" t="b">
        <f>IF(Q233="Lógico",Tablas!$I$17,IF(Q233="Físico",Tablas!$I$17,IF(Q233="Locativo",Tablas!$I$17,IF(Q233="Legal",Tablas!$I$19,IF(Q233="Reputacional",Tablas!$I$18,IF(Q233="Financiero",Tablas!$I$16))))))</f>
        <v>0</v>
      </c>
      <c r="V233" s="338">
        <v>1</v>
      </c>
      <c r="W233" s="336" t="str">
        <f t="shared" si="233"/>
        <v>Insignificante</v>
      </c>
      <c r="X233" s="338">
        <v>1</v>
      </c>
      <c r="Y233" s="338" t="str">
        <f t="shared" si="234"/>
        <v>Raro</v>
      </c>
      <c r="Z233" s="338">
        <f t="shared" si="235"/>
        <v>3</v>
      </c>
      <c r="AA233" s="338" t="str">
        <f>IF(AND(Z233&gt;=Tablas!$B$39,Z233&lt;Tablas!$C$39),Tablas!$D$39,IF(AND(Z233&gt;=Tablas!$B$40,Z233&lt;Tablas!$C$40),Tablas!$D$40,IF(AND(Z233&gt;=Tablas!$B$41,Z233&lt;Tablas!$C$41),Tablas!$D$41,IF(AND(Z233&gt;=Tablas!$B$42,Z233&lt;=Tablas!$C$42),Tablas!$D$42,"No Aplica"))))</f>
        <v>Bajo</v>
      </c>
    </row>
    <row r="234" spans="1:27" ht="30">
      <c r="A234" s="380">
        <f t="shared" si="197"/>
        <v>117</v>
      </c>
      <c r="B234" s="394"/>
      <c r="C234" s="348"/>
      <c r="D234" s="348"/>
      <c r="E234" s="348"/>
      <c r="F234" s="348"/>
      <c r="G234" s="348" t="str">
        <f t="shared" si="228"/>
        <v>Muy Baja</v>
      </c>
      <c r="H234" s="348">
        <v>1</v>
      </c>
      <c r="I234" s="348" t="str">
        <f t="shared" si="229"/>
        <v>Muy Baja</v>
      </c>
      <c r="J234" s="348">
        <v>1</v>
      </c>
      <c r="K234" s="348" t="str">
        <f t="shared" si="230"/>
        <v>Muy Baja</v>
      </c>
      <c r="L234" s="348">
        <v>1</v>
      </c>
      <c r="M234" s="349" t="str">
        <f t="shared" si="231"/>
        <v>Muy Bajo</v>
      </c>
      <c r="N234" s="348">
        <f t="shared" si="232"/>
        <v>3</v>
      </c>
      <c r="O234" s="396"/>
      <c r="P234" s="396"/>
      <c r="Q234" s="338"/>
      <c r="R234" s="349"/>
      <c r="S234" s="338"/>
      <c r="T234" s="338"/>
      <c r="U234" s="338" t="b">
        <f>IF(Q234="Lógico",Tablas!$I$17,IF(Q234="Físico",Tablas!$I$17,IF(Q234="Locativo",Tablas!$I$17,IF(Q234="Legal",Tablas!$I$19,IF(Q234="Reputacional",Tablas!$I$18,IF(Q234="Financiero",Tablas!$I$16))))))</f>
        <v>0</v>
      </c>
      <c r="V234" s="338">
        <v>1</v>
      </c>
      <c r="W234" s="336" t="str">
        <f t="shared" si="233"/>
        <v>Insignificante</v>
      </c>
      <c r="X234" s="338">
        <v>1</v>
      </c>
      <c r="Y234" s="338" t="str">
        <f t="shared" si="234"/>
        <v>Raro</v>
      </c>
      <c r="Z234" s="338">
        <f t="shared" si="235"/>
        <v>3</v>
      </c>
      <c r="AA234" s="338" t="str">
        <f>IF(AND(Z234&gt;=Tablas!$B$39,Z234&lt;Tablas!$C$39),Tablas!$D$39,IF(AND(Z234&gt;=Tablas!$B$40,Z234&lt;Tablas!$C$40),Tablas!$D$40,IF(AND(Z234&gt;=Tablas!$B$41,Z234&lt;Tablas!$C$41),Tablas!$D$41,IF(AND(Z234&gt;=Tablas!$B$42,Z234&lt;=Tablas!$C$42),Tablas!$D$42,"No Aplica"))))</f>
        <v>Bajo</v>
      </c>
    </row>
    <row r="235" spans="1:27" ht="16.5">
      <c r="A235" s="401"/>
      <c r="B235" s="397"/>
      <c r="C235" s="397"/>
      <c r="D235" s="397"/>
      <c r="E235" s="398"/>
      <c r="F235" s="399"/>
      <c r="G235" s="400"/>
      <c r="H235" s="400"/>
      <c r="I235" s="400"/>
      <c r="J235" s="400"/>
      <c r="K235" s="401"/>
      <c r="L235" s="400"/>
      <c r="M235" s="400"/>
      <c r="N235" s="400"/>
      <c r="O235" s="400"/>
      <c r="P235" s="400"/>
      <c r="Q235" s="401"/>
      <c r="R235" s="401"/>
      <c r="S235" s="401"/>
      <c r="T235" s="338"/>
      <c r="U235" s="401"/>
      <c r="V235" s="401"/>
      <c r="W235" s="401"/>
      <c r="X235" s="401"/>
      <c r="Y235" s="401"/>
      <c r="Z235" s="401"/>
      <c r="AA235" s="401"/>
    </row>
    <row r="1259" spans="6:6">
      <c r="F1259" s="170" t="s">
        <v>997</v>
      </c>
    </row>
    <row r="1263" spans="6:6">
      <c r="F1263" s="152" t="s">
        <v>757</v>
      </c>
    </row>
  </sheetData>
  <autoFilter ref="A7:AA234">
    <filterColumn colId="6" showButton="0"/>
    <filterColumn colId="7" showButton="0"/>
    <filterColumn colId="8" showButton="0"/>
    <filterColumn colId="9" showButton="0"/>
    <filterColumn colId="10" showButton="0"/>
    <filterColumn colId="12" showButton="0"/>
  </autoFilter>
  <sortState ref="B186:G192">
    <sortCondition ref="B186:B192"/>
  </sortState>
  <dataConsolidate/>
  <mergeCells count="814">
    <mergeCell ref="C3:AA4"/>
    <mergeCell ref="C1:AA2"/>
    <mergeCell ref="A5:I5"/>
    <mergeCell ref="J5:O5"/>
    <mergeCell ref="P5:U5"/>
    <mergeCell ref="V5:AA5"/>
    <mergeCell ref="V6:AA6"/>
    <mergeCell ref="P6:U6"/>
    <mergeCell ref="J6:O6"/>
    <mergeCell ref="A6:I6"/>
    <mergeCell ref="O208:O209"/>
    <mergeCell ref="A190:A191"/>
    <mergeCell ref="B190:B191"/>
    <mergeCell ref="C190:C191"/>
    <mergeCell ref="D190:D191"/>
    <mergeCell ref="E190:E191"/>
    <mergeCell ref="F190:F191"/>
    <mergeCell ref="G190:G191"/>
    <mergeCell ref="H190:H191"/>
    <mergeCell ref="I190:I191"/>
    <mergeCell ref="J190:J191"/>
    <mergeCell ref="K190:K191"/>
    <mergeCell ref="L190:L191"/>
    <mergeCell ref="M190:M191"/>
    <mergeCell ref="N190:N191"/>
    <mergeCell ref="A208:A209"/>
    <mergeCell ref="B208:B209"/>
    <mergeCell ref="C208:C209"/>
    <mergeCell ref="D208:D209"/>
    <mergeCell ref="E208:E209"/>
    <mergeCell ref="F208:F209"/>
    <mergeCell ref="G208:G209"/>
    <mergeCell ref="H208:H209"/>
    <mergeCell ref="I208:I209"/>
    <mergeCell ref="G176:G180"/>
    <mergeCell ref="H176:H180"/>
    <mergeCell ref="I176:I180"/>
    <mergeCell ref="J176:J180"/>
    <mergeCell ref="K176:K180"/>
    <mergeCell ref="L176:L180"/>
    <mergeCell ref="M176:M180"/>
    <mergeCell ref="N176:N180"/>
    <mergeCell ref="G158:G163"/>
    <mergeCell ref="H158:H163"/>
    <mergeCell ref="I158:I163"/>
    <mergeCell ref="J158:J163"/>
    <mergeCell ref="K158:K163"/>
    <mergeCell ref="J208:J209"/>
    <mergeCell ref="K208:K209"/>
    <mergeCell ref="L208:L209"/>
    <mergeCell ref="M208:M209"/>
    <mergeCell ref="N208:N209"/>
    <mergeCell ref="L151:L155"/>
    <mergeCell ref="M151:M155"/>
    <mergeCell ref="N151:N155"/>
    <mergeCell ref="G156:G157"/>
    <mergeCell ref="H156:H157"/>
    <mergeCell ref="I156:I157"/>
    <mergeCell ref="J156:J157"/>
    <mergeCell ref="K156:K157"/>
    <mergeCell ref="L156:L157"/>
    <mergeCell ref="M156:M157"/>
    <mergeCell ref="N156:N157"/>
    <mergeCell ref="G151:G155"/>
    <mergeCell ref="H151:H155"/>
    <mergeCell ref="I151:I155"/>
    <mergeCell ref="J151:J155"/>
    <mergeCell ref="K151:K155"/>
    <mergeCell ref="L158:L163"/>
    <mergeCell ref="M158:M163"/>
    <mergeCell ref="N158:N163"/>
    <mergeCell ref="L144:L145"/>
    <mergeCell ref="M144:M145"/>
    <mergeCell ref="N144:N145"/>
    <mergeCell ref="G146:G150"/>
    <mergeCell ref="H146:H150"/>
    <mergeCell ref="I146:I150"/>
    <mergeCell ref="J146:J150"/>
    <mergeCell ref="K146:K150"/>
    <mergeCell ref="L146:L150"/>
    <mergeCell ref="M146:M150"/>
    <mergeCell ref="N146:N150"/>
    <mergeCell ref="G144:G145"/>
    <mergeCell ref="H144:H145"/>
    <mergeCell ref="I144:I145"/>
    <mergeCell ref="J144:J145"/>
    <mergeCell ref="K144:K145"/>
    <mergeCell ref="L140:L141"/>
    <mergeCell ref="M140:M141"/>
    <mergeCell ref="N140:N141"/>
    <mergeCell ref="G142:G143"/>
    <mergeCell ref="H142:H143"/>
    <mergeCell ref="I142:I143"/>
    <mergeCell ref="J142:J143"/>
    <mergeCell ref="K142:K143"/>
    <mergeCell ref="L142:L143"/>
    <mergeCell ref="M142:M143"/>
    <mergeCell ref="N142:N143"/>
    <mergeCell ref="G140:G141"/>
    <mergeCell ref="H140:H141"/>
    <mergeCell ref="I140:I141"/>
    <mergeCell ref="J140:J141"/>
    <mergeCell ref="K140:K141"/>
    <mergeCell ref="L130:L134"/>
    <mergeCell ref="M130:M134"/>
    <mergeCell ref="N130:N134"/>
    <mergeCell ref="G135:G139"/>
    <mergeCell ref="H135:H139"/>
    <mergeCell ref="I135:I139"/>
    <mergeCell ref="J135:J139"/>
    <mergeCell ref="K135:K139"/>
    <mergeCell ref="L135:L139"/>
    <mergeCell ref="M135:M139"/>
    <mergeCell ref="N135:N139"/>
    <mergeCell ref="G130:G134"/>
    <mergeCell ref="H130:H134"/>
    <mergeCell ref="I130:I134"/>
    <mergeCell ref="J130:J134"/>
    <mergeCell ref="K130:K134"/>
    <mergeCell ref="L120:L124"/>
    <mergeCell ref="M120:M124"/>
    <mergeCell ref="N120:N124"/>
    <mergeCell ref="G125:G129"/>
    <mergeCell ref="H125:H129"/>
    <mergeCell ref="I125:I129"/>
    <mergeCell ref="J125:J129"/>
    <mergeCell ref="K125:K129"/>
    <mergeCell ref="L125:L129"/>
    <mergeCell ref="M125:M129"/>
    <mergeCell ref="N125:N129"/>
    <mergeCell ref="G120:G124"/>
    <mergeCell ref="H120:H124"/>
    <mergeCell ref="I120:I124"/>
    <mergeCell ref="J120:J124"/>
    <mergeCell ref="K120:K124"/>
    <mergeCell ref="K100:K104"/>
    <mergeCell ref="L110:L114"/>
    <mergeCell ref="M110:M114"/>
    <mergeCell ref="N110:N114"/>
    <mergeCell ref="G115:G119"/>
    <mergeCell ref="H115:H119"/>
    <mergeCell ref="I115:I119"/>
    <mergeCell ref="J115:J119"/>
    <mergeCell ref="K115:K119"/>
    <mergeCell ref="L115:L119"/>
    <mergeCell ref="M115:M119"/>
    <mergeCell ref="N115:N119"/>
    <mergeCell ref="G110:G114"/>
    <mergeCell ref="H110:H114"/>
    <mergeCell ref="I110:I114"/>
    <mergeCell ref="J110:J114"/>
    <mergeCell ref="K110:K114"/>
    <mergeCell ref="L90:L94"/>
    <mergeCell ref="M90:M94"/>
    <mergeCell ref="N90:N94"/>
    <mergeCell ref="G95:G99"/>
    <mergeCell ref="H95:H99"/>
    <mergeCell ref="I95:I99"/>
    <mergeCell ref="J95:J99"/>
    <mergeCell ref="K95:K99"/>
    <mergeCell ref="L95:L99"/>
    <mergeCell ref="M95:M99"/>
    <mergeCell ref="N95:N99"/>
    <mergeCell ref="G90:G94"/>
    <mergeCell ref="H90:H94"/>
    <mergeCell ref="I90:I94"/>
    <mergeCell ref="J90:J94"/>
    <mergeCell ref="K90:K94"/>
    <mergeCell ref="G55:G59"/>
    <mergeCell ref="H55:H59"/>
    <mergeCell ref="I55:I59"/>
    <mergeCell ref="J55:J59"/>
    <mergeCell ref="K55:K59"/>
    <mergeCell ref="L55:L59"/>
    <mergeCell ref="M55:M59"/>
    <mergeCell ref="N55:N59"/>
    <mergeCell ref="G60:G64"/>
    <mergeCell ref="I60:I64"/>
    <mergeCell ref="K60:K64"/>
    <mergeCell ref="M60:M64"/>
    <mergeCell ref="H60:H64"/>
    <mergeCell ref="J60:J64"/>
    <mergeCell ref="L60:L64"/>
    <mergeCell ref="F151:F155"/>
    <mergeCell ref="F156:F157"/>
    <mergeCell ref="F158:F163"/>
    <mergeCell ref="F176:F180"/>
    <mergeCell ref="O178:O179"/>
    <mergeCell ref="F55:F59"/>
    <mergeCell ref="F60:F64"/>
    <mergeCell ref="F90:F94"/>
    <mergeCell ref="F95:F99"/>
    <mergeCell ref="F100:F104"/>
    <mergeCell ref="F105:F109"/>
    <mergeCell ref="F110:F114"/>
    <mergeCell ref="F115:F119"/>
    <mergeCell ref="F120:F124"/>
    <mergeCell ref="F125:F129"/>
    <mergeCell ref="F130:F134"/>
    <mergeCell ref="F135:F139"/>
    <mergeCell ref="F140:F141"/>
    <mergeCell ref="F142:F143"/>
    <mergeCell ref="F144:F145"/>
    <mergeCell ref="O148:O149"/>
    <mergeCell ref="O153:O154"/>
    <mergeCell ref="O160:O161"/>
    <mergeCell ref="N60:N64"/>
    <mergeCell ref="O127:O128"/>
    <mergeCell ref="O132:O133"/>
    <mergeCell ref="O137:O138"/>
    <mergeCell ref="O102:O103"/>
    <mergeCell ref="O107:O108"/>
    <mergeCell ref="O112:O113"/>
    <mergeCell ref="O117:O118"/>
    <mergeCell ref="O122:O123"/>
    <mergeCell ref="F146:F150"/>
    <mergeCell ref="L100:L104"/>
    <mergeCell ref="M100:M104"/>
    <mergeCell ref="N100:N104"/>
    <mergeCell ref="G105:G109"/>
    <mergeCell ref="H105:H109"/>
    <mergeCell ref="I105:I109"/>
    <mergeCell ref="J105:J109"/>
    <mergeCell ref="K105:K109"/>
    <mergeCell ref="L105:L109"/>
    <mergeCell ref="M105:M109"/>
    <mergeCell ref="N105:N109"/>
    <mergeCell ref="G100:G104"/>
    <mergeCell ref="H100:H104"/>
    <mergeCell ref="I100:I104"/>
    <mergeCell ref="J100:J104"/>
    <mergeCell ref="O57:O58"/>
    <mergeCell ref="O62:O63"/>
    <mergeCell ref="O92:O93"/>
    <mergeCell ref="O97:O98"/>
    <mergeCell ref="A176:A180"/>
    <mergeCell ref="B176:B180"/>
    <mergeCell ref="C176:C180"/>
    <mergeCell ref="D176:D180"/>
    <mergeCell ref="E176:E180"/>
    <mergeCell ref="A100:A104"/>
    <mergeCell ref="B100:B104"/>
    <mergeCell ref="C100:C104"/>
    <mergeCell ref="D100:D104"/>
    <mergeCell ref="E100:E104"/>
    <mergeCell ref="A95:A99"/>
    <mergeCell ref="B95:B99"/>
    <mergeCell ref="C95:C99"/>
    <mergeCell ref="D95:D99"/>
    <mergeCell ref="E95:E99"/>
    <mergeCell ref="A105:A109"/>
    <mergeCell ref="B105:B109"/>
    <mergeCell ref="C105:C109"/>
    <mergeCell ref="D105:D109"/>
    <mergeCell ref="O156:O157"/>
    <mergeCell ref="E105:E109"/>
    <mergeCell ref="A110:A114"/>
    <mergeCell ref="B110:B114"/>
    <mergeCell ref="C110:C114"/>
    <mergeCell ref="D110:D114"/>
    <mergeCell ref="E110:E114"/>
    <mergeCell ref="A115:A119"/>
    <mergeCell ref="B115:B119"/>
    <mergeCell ref="C115:C119"/>
    <mergeCell ref="D115:D119"/>
    <mergeCell ref="E115:E119"/>
    <mergeCell ref="A120:A124"/>
    <mergeCell ref="B120:B124"/>
    <mergeCell ref="C120:C124"/>
    <mergeCell ref="D120:D124"/>
    <mergeCell ref="E120:E124"/>
    <mergeCell ref="A125:A129"/>
    <mergeCell ref="B125:B129"/>
    <mergeCell ref="C125:C129"/>
    <mergeCell ref="D125:D129"/>
    <mergeCell ref="E125:E129"/>
    <mergeCell ref="A130:A134"/>
    <mergeCell ref="B130:B134"/>
    <mergeCell ref="C130:C134"/>
    <mergeCell ref="D130:D134"/>
    <mergeCell ref="E130:E134"/>
    <mergeCell ref="A135:A139"/>
    <mergeCell ref="B135:B139"/>
    <mergeCell ref="C135:C139"/>
    <mergeCell ref="D135:D139"/>
    <mergeCell ref="E135:E139"/>
    <mergeCell ref="A140:A141"/>
    <mergeCell ref="B140:B141"/>
    <mergeCell ref="C140:C141"/>
    <mergeCell ref="D140:D141"/>
    <mergeCell ref="E140:E141"/>
    <mergeCell ref="A142:A143"/>
    <mergeCell ref="B142:B143"/>
    <mergeCell ref="C142:C143"/>
    <mergeCell ref="D142:D143"/>
    <mergeCell ref="E142:E143"/>
    <mergeCell ref="A158:A163"/>
    <mergeCell ref="B158:B163"/>
    <mergeCell ref="C158:C163"/>
    <mergeCell ref="D158:D163"/>
    <mergeCell ref="E158:E163"/>
    <mergeCell ref="A156:A157"/>
    <mergeCell ref="B156:B157"/>
    <mergeCell ref="C156:C157"/>
    <mergeCell ref="D156:D157"/>
    <mergeCell ref="E156:E157"/>
    <mergeCell ref="A151:A155"/>
    <mergeCell ref="B151:B155"/>
    <mergeCell ref="C151:C155"/>
    <mergeCell ref="D151:D155"/>
    <mergeCell ref="E151:E155"/>
    <mergeCell ref="A144:A145"/>
    <mergeCell ref="B144:B145"/>
    <mergeCell ref="C144:C145"/>
    <mergeCell ref="D144:D145"/>
    <mergeCell ref="E144:E145"/>
    <mergeCell ref="A146:A150"/>
    <mergeCell ref="B146:B150"/>
    <mergeCell ref="C146:C150"/>
    <mergeCell ref="D146:D150"/>
    <mergeCell ref="E146:E150"/>
    <mergeCell ref="A90:A94"/>
    <mergeCell ref="B90:B94"/>
    <mergeCell ref="C90:C94"/>
    <mergeCell ref="D90:D94"/>
    <mergeCell ref="E90:E94"/>
    <mergeCell ref="E55:E59"/>
    <mergeCell ref="A60:A64"/>
    <mergeCell ref="B60:B64"/>
    <mergeCell ref="C60:C64"/>
    <mergeCell ref="D60:D64"/>
    <mergeCell ref="E60:E64"/>
    <mergeCell ref="A66:A67"/>
    <mergeCell ref="B66:B67"/>
    <mergeCell ref="C66:C67"/>
    <mergeCell ref="D66:D67"/>
    <mergeCell ref="E66:E67"/>
    <mergeCell ref="A68:A69"/>
    <mergeCell ref="B68:B69"/>
    <mergeCell ref="C68:C69"/>
    <mergeCell ref="A70:A71"/>
    <mergeCell ref="B70:B71"/>
    <mergeCell ref="C70:C71"/>
    <mergeCell ref="D70:D71"/>
    <mergeCell ref="E70:E71"/>
    <mergeCell ref="D10:D14"/>
    <mergeCell ref="A55:A59"/>
    <mergeCell ref="B55:B59"/>
    <mergeCell ref="C55:C59"/>
    <mergeCell ref="D55:D59"/>
    <mergeCell ref="V7:V9"/>
    <mergeCell ref="R7:R9"/>
    <mergeCell ref="X7:X9"/>
    <mergeCell ref="F7:F9"/>
    <mergeCell ref="T7:T9"/>
    <mergeCell ref="P7:P9"/>
    <mergeCell ref="G7:L7"/>
    <mergeCell ref="I8:J8"/>
    <mergeCell ref="M10:M14"/>
    <mergeCell ref="N10:N14"/>
    <mergeCell ref="H16:H17"/>
    <mergeCell ref="I16:I17"/>
    <mergeCell ref="J16:J17"/>
    <mergeCell ref="K16:K17"/>
    <mergeCell ref="L16:L17"/>
    <mergeCell ref="M16:M17"/>
    <mergeCell ref="N16:N17"/>
    <mergeCell ref="A19:A20"/>
    <mergeCell ref="O12:O13"/>
    <mergeCell ref="G16:G17"/>
    <mergeCell ref="Z7:Z9"/>
    <mergeCell ref="AA7:AA9"/>
    <mergeCell ref="A1:B4"/>
    <mergeCell ref="A7:A9"/>
    <mergeCell ref="B7:B9"/>
    <mergeCell ref="E7:E9"/>
    <mergeCell ref="C7:C9"/>
    <mergeCell ref="O7:O9"/>
    <mergeCell ref="M7:N8"/>
    <mergeCell ref="K8:L8"/>
    <mergeCell ref="G8:H8"/>
    <mergeCell ref="U7:U9"/>
    <mergeCell ref="Q7:Q9"/>
    <mergeCell ref="Y7:Y9"/>
    <mergeCell ref="W7:W9"/>
    <mergeCell ref="S7:S9"/>
    <mergeCell ref="D7:D9"/>
    <mergeCell ref="H19:H20"/>
    <mergeCell ref="I19:I20"/>
    <mergeCell ref="J19:J20"/>
    <mergeCell ref="A197:F197"/>
    <mergeCell ref="H10:H14"/>
    <mergeCell ref="I10:I14"/>
    <mergeCell ref="J10:J14"/>
    <mergeCell ref="K10:K14"/>
    <mergeCell ref="L10:L14"/>
    <mergeCell ref="A189:F189"/>
    <mergeCell ref="G189:M189"/>
    <mergeCell ref="A10:A14"/>
    <mergeCell ref="B10:B14"/>
    <mergeCell ref="C10:C14"/>
    <mergeCell ref="E10:E14"/>
    <mergeCell ref="F10:F14"/>
    <mergeCell ref="G10:G14"/>
    <mergeCell ref="G197:N197"/>
    <mergeCell ref="A16:A17"/>
    <mergeCell ref="B16:B17"/>
    <mergeCell ref="C16:C17"/>
    <mergeCell ref="D16:D17"/>
    <mergeCell ref="E16:E17"/>
    <mergeCell ref="F16:F17"/>
    <mergeCell ref="K19:K20"/>
    <mergeCell ref="L19:L20"/>
    <mergeCell ref="M19:M20"/>
    <mergeCell ref="N19:N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B19:B20"/>
    <mergeCell ref="C19:C20"/>
    <mergeCell ref="D19:D20"/>
    <mergeCell ref="E19:E20"/>
    <mergeCell ref="F19:F20"/>
    <mergeCell ref="G19:G20"/>
    <mergeCell ref="A23:A24"/>
    <mergeCell ref="B23:B24"/>
    <mergeCell ref="C23:C24"/>
    <mergeCell ref="D23:D24"/>
    <mergeCell ref="E23:E24"/>
    <mergeCell ref="F23:F24"/>
    <mergeCell ref="G23:G24"/>
    <mergeCell ref="H23:H24"/>
    <mergeCell ref="I23:I24"/>
    <mergeCell ref="K27:K28"/>
    <mergeCell ref="L27:L28"/>
    <mergeCell ref="M27:M28"/>
    <mergeCell ref="N27:N28"/>
    <mergeCell ref="A25:A26"/>
    <mergeCell ref="B25:B26"/>
    <mergeCell ref="C25:C26"/>
    <mergeCell ref="D25:D26"/>
    <mergeCell ref="E25:E26"/>
    <mergeCell ref="F25:F26"/>
    <mergeCell ref="G25:G26"/>
    <mergeCell ref="H25:H26"/>
    <mergeCell ref="I25:I26"/>
    <mergeCell ref="J23:J24"/>
    <mergeCell ref="K23:K24"/>
    <mergeCell ref="L23:L24"/>
    <mergeCell ref="M23:M24"/>
    <mergeCell ref="N23:N24"/>
    <mergeCell ref="J25:J26"/>
    <mergeCell ref="K25:K26"/>
    <mergeCell ref="L25:L26"/>
    <mergeCell ref="M25:M26"/>
    <mergeCell ref="N25:N26"/>
    <mergeCell ref="J29:J30"/>
    <mergeCell ref="K29:K30"/>
    <mergeCell ref="L29:L30"/>
    <mergeCell ref="M29:M30"/>
    <mergeCell ref="N29:N30"/>
    <mergeCell ref="A27:A28"/>
    <mergeCell ref="B27:B28"/>
    <mergeCell ref="C27:C28"/>
    <mergeCell ref="D27:D28"/>
    <mergeCell ref="E27:E28"/>
    <mergeCell ref="A29:A30"/>
    <mergeCell ref="B29:B30"/>
    <mergeCell ref="C29:C30"/>
    <mergeCell ref="D29:D30"/>
    <mergeCell ref="E29:E30"/>
    <mergeCell ref="F29:F30"/>
    <mergeCell ref="G29:G30"/>
    <mergeCell ref="H29:H30"/>
    <mergeCell ref="I29:I30"/>
    <mergeCell ref="F27:F28"/>
    <mergeCell ref="G27:G28"/>
    <mergeCell ref="H27:H28"/>
    <mergeCell ref="I27:I28"/>
    <mergeCell ref="J27:J28"/>
    <mergeCell ref="A31:A32"/>
    <mergeCell ref="B31:B32"/>
    <mergeCell ref="C31:C32"/>
    <mergeCell ref="D31:D32"/>
    <mergeCell ref="E31:E32"/>
    <mergeCell ref="F31:F32"/>
    <mergeCell ref="G31:G32"/>
    <mergeCell ref="H31:H32"/>
    <mergeCell ref="I31:I32"/>
    <mergeCell ref="K35:K36"/>
    <mergeCell ref="L35:L36"/>
    <mergeCell ref="M35:M36"/>
    <mergeCell ref="N35:N36"/>
    <mergeCell ref="A33:A34"/>
    <mergeCell ref="B33:B34"/>
    <mergeCell ref="C33:C34"/>
    <mergeCell ref="D33:D34"/>
    <mergeCell ref="E33:E34"/>
    <mergeCell ref="F33:F34"/>
    <mergeCell ref="G33:G34"/>
    <mergeCell ref="H33:H34"/>
    <mergeCell ref="I33:I34"/>
    <mergeCell ref="J31:J32"/>
    <mergeCell ref="K31:K32"/>
    <mergeCell ref="L31:L32"/>
    <mergeCell ref="M31:M32"/>
    <mergeCell ref="N31:N32"/>
    <mergeCell ref="J33:J34"/>
    <mergeCell ref="K33:K34"/>
    <mergeCell ref="L33:L34"/>
    <mergeCell ref="M33:M34"/>
    <mergeCell ref="N33:N34"/>
    <mergeCell ref="J37:J38"/>
    <mergeCell ref="K37:K38"/>
    <mergeCell ref="L37:L38"/>
    <mergeCell ref="M37:M38"/>
    <mergeCell ref="N37:N38"/>
    <mergeCell ref="A35:A36"/>
    <mergeCell ref="B35:B36"/>
    <mergeCell ref="C35:C36"/>
    <mergeCell ref="D35:D36"/>
    <mergeCell ref="E35:E36"/>
    <mergeCell ref="A37:A38"/>
    <mergeCell ref="B37:B38"/>
    <mergeCell ref="C37:C38"/>
    <mergeCell ref="D37:D38"/>
    <mergeCell ref="E37:E38"/>
    <mergeCell ref="F37:F38"/>
    <mergeCell ref="G37:G38"/>
    <mergeCell ref="H37:H38"/>
    <mergeCell ref="I37:I38"/>
    <mergeCell ref="F35:F36"/>
    <mergeCell ref="G35:G36"/>
    <mergeCell ref="H35:H36"/>
    <mergeCell ref="I35:I36"/>
    <mergeCell ref="J35:J36"/>
    <mergeCell ref="A39:A40"/>
    <mergeCell ref="B39:B40"/>
    <mergeCell ref="C39:C40"/>
    <mergeCell ref="D39:D40"/>
    <mergeCell ref="E39:E40"/>
    <mergeCell ref="F39:F40"/>
    <mergeCell ref="G39:G40"/>
    <mergeCell ref="H39:H40"/>
    <mergeCell ref="I39:I40"/>
    <mergeCell ref="K43:K44"/>
    <mergeCell ref="L43:L44"/>
    <mergeCell ref="M43:M44"/>
    <mergeCell ref="N43:N44"/>
    <mergeCell ref="A41:A42"/>
    <mergeCell ref="B41:B42"/>
    <mergeCell ref="C41:C42"/>
    <mergeCell ref="D41:D42"/>
    <mergeCell ref="E41:E42"/>
    <mergeCell ref="F41:F42"/>
    <mergeCell ref="G41:G42"/>
    <mergeCell ref="H41:H42"/>
    <mergeCell ref="I41:I42"/>
    <mergeCell ref="J39:J40"/>
    <mergeCell ref="K39:K40"/>
    <mergeCell ref="L39:L40"/>
    <mergeCell ref="M39:M40"/>
    <mergeCell ref="N39:N40"/>
    <mergeCell ref="J41:J42"/>
    <mergeCell ref="K41:K42"/>
    <mergeCell ref="L41:L42"/>
    <mergeCell ref="M41:M42"/>
    <mergeCell ref="N41:N42"/>
    <mergeCell ref="J45:J46"/>
    <mergeCell ref="K45:K46"/>
    <mergeCell ref="L45:L46"/>
    <mergeCell ref="M45:M46"/>
    <mergeCell ref="N45:N46"/>
    <mergeCell ref="A43:A44"/>
    <mergeCell ref="B43:B44"/>
    <mergeCell ref="C43:C44"/>
    <mergeCell ref="D43:D44"/>
    <mergeCell ref="E43:E44"/>
    <mergeCell ref="A45:A46"/>
    <mergeCell ref="B45:B46"/>
    <mergeCell ref="C45:C46"/>
    <mergeCell ref="D45:D46"/>
    <mergeCell ref="E45:E46"/>
    <mergeCell ref="F45:F46"/>
    <mergeCell ref="G45:G46"/>
    <mergeCell ref="H45:H46"/>
    <mergeCell ref="I45:I46"/>
    <mergeCell ref="F43:F44"/>
    <mergeCell ref="G43:G44"/>
    <mergeCell ref="H43:H44"/>
    <mergeCell ref="I43:I44"/>
    <mergeCell ref="J43:J44"/>
    <mergeCell ref="A47:A48"/>
    <mergeCell ref="B47:B48"/>
    <mergeCell ref="C47:C48"/>
    <mergeCell ref="D47:D48"/>
    <mergeCell ref="E47:E48"/>
    <mergeCell ref="F47:F48"/>
    <mergeCell ref="G47:G48"/>
    <mergeCell ref="H47:H48"/>
    <mergeCell ref="I47:I48"/>
    <mergeCell ref="K51:K52"/>
    <mergeCell ref="L51:L52"/>
    <mergeCell ref="M51:M52"/>
    <mergeCell ref="N51:N52"/>
    <mergeCell ref="A49:A50"/>
    <mergeCell ref="B49:B50"/>
    <mergeCell ref="C49:C50"/>
    <mergeCell ref="D49:D50"/>
    <mergeCell ref="E49:E50"/>
    <mergeCell ref="F49:F50"/>
    <mergeCell ref="G49:G50"/>
    <mergeCell ref="H49:H50"/>
    <mergeCell ref="I49:I50"/>
    <mergeCell ref="J47:J48"/>
    <mergeCell ref="K47:K48"/>
    <mergeCell ref="L47:L48"/>
    <mergeCell ref="M47:M48"/>
    <mergeCell ref="N47:N48"/>
    <mergeCell ref="J49:J50"/>
    <mergeCell ref="K49:K50"/>
    <mergeCell ref="L49:L50"/>
    <mergeCell ref="M49:M50"/>
    <mergeCell ref="N49:N50"/>
    <mergeCell ref="J53:J54"/>
    <mergeCell ref="K53:K54"/>
    <mergeCell ref="L53:L54"/>
    <mergeCell ref="M53:M54"/>
    <mergeCell ref="N53:N54"/>
    <mergeCell ref="A51:A52"/>
    <mergeCell ref="B51:B52"/>
    <mergeCell ref="C51:C52"/>
    <mergeCell ref="D51:D52"/>
    <mergeCell ref="E51:E52"/>
    <mergeCell ref="A53:A54"/>
    <mergeCell ref="B53:B54"/>
    <mergeCell ref="C53:C54"/>
    <mergeCell ref="D53:D54"/>
    <mergeCell ref="E53:E54"/>
    <mergeCell ref="F53:F54"/>
    <mergeCell ref="G53:G54"/>
    <mergeCell ref="H53:H54"/>
    <mergeCell ref="I53:I54"/>
    <mergeCell ref="F51:F52"/>
    <mergeCell ref="G51:G52"/>
    <mergeCell ref="H51:H52"/>
    <mergeCell ref="I51:I52"/>
    <mergeCell ref="J51:J52"/>
    <mergeCell ref="L70:L71"/>
    <mergeCell ref="M70:M71"/>
    <mergeCell ref="N70:N71"/>
    <mergeCell ref="N66:N67"/>
    <mergeCell ref="L68:L69"/>
    <mergeCell ref="F66:F67"/>
    <mergeCell ref="G66:G67"/>
    <mergeCell ref="H66:H67"/>
    <mergeCell ref="I66:I67"/>
    <mergeCell ref="J66:J67"/>
    <mergeCell ref="K66:K67"/>
    <mergeCell ref="L66:L67"/>
    <mergeCell ref="M66:M67"/>
    <mergeCell ref="M68:M69"/>
    <mergeCell ref="N68:N69"/>
    <mergeCell ref="D68:D69"/>
    <mergeCell ref="E68:E69"/>
    <mergeCell ref="F68:F69"/>
    <mergeCell ref="G68:G69"/>
    <mergeCell ref="H68:H69"/>
    <mergeCell ref="I68:I69"/>
    <mergeCell ref="J68:J69"/>
    <mergeCell ref="K68:K69"/>
    <mergeCell ref="A72:A73"/>
    <mergeCell ref="B72:B73"/>
    <mergeCell ref="C72:C73"/>
    <mergeCell ref="D72:D73"/>
    <mergeCell ref="E72:E73"/>
    <mergeCell ref="F72:F73"/>
    <mergeCell ref="G72:G73"/>
    <mergeCell ref="H72:H73"/>
    <mergeCell ref="I72:I73"/>
    <mergeCell ref="F70:F71"/>
    <mergeCell ref="G70:G71"/>
    <mergeCell ref="H70:H71"/>
    <mergeCell ref="I70:I71"/>
    <mergeCell ref="J70:J71"/>
    <mergeCell ref="K70:K71"/>
    <mergeCell ref="J72:J73"/>
    <mergeCell ref="K76:K77"/>
    <mergeCell ref="L76:L77"/>
    <mergeCell ref="M76:M77"/>
    <mergeCell ref="N76:N77"/>
    <mergeCell ref="A74:A75"/>
    <mergeCell ref="B74:B75"/>
    <mergeCell ref="C74:C75"/>
    <mergeCell ref="D74:D75"/>
    <mergeCell ref="E74:E75"/>
    <mergeCell ref="F74:F75"/>
    <mergeCell ref="G74:G75"/>
    <mergeCell ref="H74:H75"/>
    <mergeCell ref="I74:I75"/>
    <mergeCell ref="K72:K73"/>
    <mergeCell ref="L72:L73"/>
    <mergeCell ref="M72:M73"/>
    <mergeCell ref="N72:N73"/>
    <mergeCell ref="J74:J75"/>
    <mergeCell ref="K74:K75"/>
    <mergeCell ref="L74:L75"/>
    <mergeCell ref="M74:M75"/>
    <mergeCell ref="N74:N75"/>
    <mergeCell ref="J78:J79"/>
    <mergeCell ref="K78:K79"/>
    <mergeCell ref="L78:L79"/>
    <mergeCell ref="M78:M79"/>
    <mergeCell ref="N78:N79"/>
    <mergeCell ref="A76:A77"/>
    <mergeCell ref="B76:B77"/>
    <mergeCell ref="C76:C77"/>
    <mergeCell ref="D76:D77"/>
    <mergeCell ref="E76:E77"/>
    <mergeCell ref="A78:A79"/>
    <mergeCell ref="B78:B79"/>
    <mergeCell ref="C78:C79"/>
    <mergeCell ref="D78:D79"/>
    <mergeCell ref="E78:E79"/>
    <mergeCell ref="F78:F79"/>
    <mergeCell ref="G78:G79"/>
    <mergeCell ref="H78:H79"/>
    <mergeCell ref="I78:I79"/>
    <mergeCell ref="F76:F77"/>
    <mergeCell ref="G76:G77"/>
    <mergeCell ref="H76:H77"/>
    <mergeCell ref="I76:I77"/>
    <mergeCell ref="J76:J77"/>
    <mergeCell ref="A80:A81"/>
    <mergeCell ref="B80:B81"/>
    <mergeCell ref="C80:C81"/>
    <mergeCell ref="D80:D81"/>
    <mergeCell ref="E80:E81"/>
    <mergeCell ref="F80:F81"/>
    <mergeCell ref="G80:G81"/>
    <mergeCell ref="H80:H81"/>
    <mergeCell ref="I80:I81"/>
    <mergeCell ref="K84:K85"/>
    <mergeCell ref="L84:L85"/>
    <mergeCell ref="M84:M85"/>
    <mergeCell ref="N84:N85"/>
    <mergeCell ref="A82:A83"/>
    <mergeCell ref="B82:B83"/>
    <mergeCell ref="C82:C83"/>
    <mergeCell ref="D82:D83"/>
    <mergeCell ref="E82:E83"/>
    <mergeCell ref="F82:F83"/>
    <mergeCell ref="G82:G83"/>
    <mergeCell ref="H82:H83"/>
    <mergeCell ref="I82:I83"/>
    <mergeCell ref="J80:J81"/>
    <mergeCell ref="K80:K81"/>
    <mergeCell ref="L80:L81"/>
    <mergeCell ref="M80:M81"/>
    <mergeCell ref="N80:N81"/>
    <mergeCell ref="J82:J83"/>
    <mergeCell ref="K82:K83"/>
    <mergeCell ref="L82:L83"/>
    <mergeCell ref="M82:M83"/>
    <mergeCell ref="N82:N83"/>
    <mergeCell ref="J86:J87"/>
    <mergeCell ref="K86:K87"/>
    <mergeCell ref="L86:L87"/>
    <mergeCell ref="M86:M87"/>
    <mergeCell ref="N86:N87"/>
    <mergeCell ref="A84:A85"/>
    <mergeCell ref="B84:B85"/>
    <mergeCell ref="C84:C85"/>
    <mergeCell ref="D84:D85"/>
    <mergeCell ref="E84:E85"/>
    <mergeCell ref="A86:A87"/>
    <mergeCell ref="B86:B87"/>
    <mergeCell ref="C86:C87"/>
    <mergeCell ref="D86:D87"/>
    <mergeCell ref="E86:E87"/>
    <mergeCell ref="F86:F87"/>
    <mergeCell ref="G86:G87"/>
    <mergeCell ref="H86:H87"/>
    <mergeCell ref="I86:I87"/>
    <mergeCell ref="F84:F85"/>
    <mergeCell ref="G84:G85"/>
    <mergeCell ref="H84:H85"/>
    <mergeCell ref="I84:I85"/>
    <mergeCell ref="J84:J85"/>
    <mergeCell ref="J88:J89"/>
    <mergeCell ref="K88:K89"/>
    <mergeCell ref="L88:L89"/>
    <mergeCell ref="M88:M89"/>
    <mergeCell ref="N88:N89"/>
    <mergeCell ref="A88:A89"/>
    <mergeCell ref="B88:B89"/>
    <mergeCell ref="C88:C89"/>
    <mergeCell ref="D88:D89"/>
    <mergeCell ref="E88:E89"/>
    <mergeCell ref="F88:F89"/>
    <mergeCell ref="G88:G89"/>
    <mergeCell ref="H88:H89"/>
    <mergeCell ref="I88:I89"/>
  </mergeCells>
  <conditionalFormatting sqref="G7:G9 K235:K1048576 I235:I1048576 G235:G1048576 N235:N1048576">
    <cfRule type="cellIs" dxfId="3622" priority="23408" operator="equal">
      <formula>"BAJA"</formula>
    </cfRule>
    <cfRule type="cellIs" dxfId="3621" priority="23409" operator="equal">
      <formula>"MEDIA"</formula>
    </cfRule>
    <cfRule type="cellIs" dxfId="3620" priority="23410" operator="equal">
      <formula>"ALTA"</formula>
    </cfRule>
  </conditionalFormatting>
  <conditionalFormatting sqref="L235:M1048576 H235:H1048576 J235:J1048576">
    <cfRule type="cellIs" dxfId="3619" priority="23402" operator="equal">
      <formula>1</formula>
    </cfRule>
    <cfRule type="cellIs" dxfId="3618" priority="23403" operator="equal">
      <formula>2</formula>
    </cfRule>
    <cfRule type="cellIs" dxfId="3617" priority="23404" operator="equal">
      <formula>3</formula>
    </cfRule>
  </conditionalFormatting>
  <conditionalFormatting sqref="I235:I1048576 K235:K1048576 N235:N1048576">
    <cfRule type="cellIs" dxfId="3616" priority="23399" operator="equal">
      <formula>"Bajo"</formula>
    </cfRule>
    <cfRule type="cellIs" dxfId="3615" priority="23400" operator="equal">
      <formula>"Medio"</formula>
    </cfRule>
    <cfRule type="cellIs" dxfId="3614" priority="23401" operator="equal">
      <formula>"Alto"</formula>
    </cfRule>
  </conditionalFormatting>
  <conditionalFormatting sqref="N10:N13 N207 N60 N188:N189 N192:N193 N210:N213">
    <cfRule type="containsText" dxfId="3613" priority="23183" operator="containsText" text="MUY BAJA">
      <formula>NOT(ISERROR(SEARCH("MUY BAJA",N10)))</formula>
    </cfRule>
    <cfRule type="containsText" dxfId="3612" priority="23184" operator="containsText" text="BAJA">
      <formula>NOT(ISERROR(SEARCH("BAJA",N10)))</formula>
    </cfRule>
    <cfRule type="containsText" dxfId="3611" priority="23185" operator="containsText" text="MEDIA">
      <formula>NOT(ISERROR(SEARCH("MEDIA",N10)))</formula>
    </cfRule>
    <cfRule type="containsText" dxfId="3610" priority="23186" operator="containsText" text="ALTA">
      <formula>NOT(ISERROR(SEARCH("ALTA",N10)))</formula>
    </cfRule>
  </conditionalFormatting>
  <conditionalFormatting sqref="N10:N13 N207 N60 N188:N189 N192:N193 N210:N213">
    <cfRule type="containsText" dxfId="3609" priority="23182" operator="containsText" text="MUY ALTA">
      <formula>NOT(ISERROR(SEARCH("MUY ALTA",N10)))</formula>
    </cfRule>
  </conditionalFormatting>
  <conditionalFormatting sqref="K60 K207 G207 I207 G60 K188 G188:G189 I188 I192:I194 K192:K194 G192:G194 I210:I213 G210:G213 K210:K213">
    <cfRule type="cellIs" dxfId="3608" priority="22510" operator="equal">
      <formula>"No Aplica"</formula>
    </cfRule>
    <cfRule type="beginsWith" dxfId="3607" priority="23192" operator="beginsWith" text="Alta">
      <formula>LEFT(G60,LEN("Alta"))="Alta"</formula>
    </cfRule>
    <cfRule type="containsText" dxfId="3606" priority="23193" operator="containsText" text="Muy Alta">
      <formula>NOT(ISERROR(SEARCH("Muy Alta",G60)))</formula>
    </cfRule>
    <cfRule type="containsText" dxfId="3605" priority="23194" operator="containsText" text="Muy Baja">
      <formula>NOT(ISERROR(SEARCH("Muy Baja",G60)))</formula>
    </cfRule>
    <cfRule type="beginsWith" dxfId="3604" priority="23195" operator="beginsWith" text="Baja">
      <formula>LEFT(G60,LEN("Baja"))="Baja"</formula>
    </cfRule>
    <cfRule type="containsText" dxfId="3603" priority="23196" operator="containsText" text="Media">
      <formula>NOT(ISERROR(SEARCH("Media",G60)))</formula>
    </cfRule>
  </conditionalFormatting>
  <conditionalFormatting sqref="M60 M207 M188 M192:M193 M210:M213">
    <cfRule type="containsText" dxfId="3602" priority="22481" operator="containsText" text="Muy Alto">
      <formula>NOT(ISERROR(SEARCH("Muy Alto",M60)))</formula>
    </cfRule>
    <cfRule type="beginsWith" dxfId="3601" priority="22482" operator="beginsWith" text="Alto">
      <formula>LEFT(M60,LEN("Alto"))="Alto"</formula>
    </cfRule>
    <cfRule type="containsText" dxfId="3600" priority="22483" operator="containsText" text="Medio">
      <formula>NOT(ISERROR(SEARCH("Medio",M60)))</formula>
    </cfRule>
    <cfRule type="beginsWith" dxfId="3599" priority="22484" operator="beginsWith" text="Bajo">
      <formula>LEFT(M60,LEN("Bajo"))="Bajo"</formula>
    </cfRule>
    <cfRule type="containsText" dxfId="3598" priority="22485" operator="containsText" text="Muy Bajo">
      <formula>NOT(ISERROR(SEARCH("Muy Bajo",M60)))</formula>
    </cfRule>
    <cfRule type="containsText" dxfId="3597" priority="22486" operator="containsText" text="No Aplica">
      <formula>NOT(ISERROR(SEARCH("No Aplica",M60)))</formula>
    </cfRule>
  </conditionalFormatting>
  <conditionalFormatting sqref="N65">
    <cfRule type="containsText" dxfId="3596" priority="14988" operator="containsText" text="MUY BAJA">
      <formula>NOT(ISERROR(SEARCH("MUY BAJA",N65)))</formula>
    </cfRule>
    <cfRule type="containsText" dxfId="3595" priority="14989" operator="containsText" text="BAJA">
      <formula>NOT(ISERROR(SEARCH("BAJA",N65)))</formula>
    </cfRule>
    <cfRule type="containsText" dxfId="3594" priority="14990" operator="containsText" text="MEDIA">
      <formula>NOT(ISERROR(SEARCH("MEDIA",N65)))</formula>
    </cfRule>
    <cfRule type="containsText" dxfId="3593" priority="14991" operator="containsText" text="ALTA">
      <formula>NOT(ISERROR(SEARCH("ALTA",N65)))</formula>
    </cfRule>
  </conditionalFormatting>
  <conditionalFormatting sqref="N65">
    <cfRule type="containsText" dxfId="3592" priority="14987" operator="containsText" text="MUY ALTA">
      <formula>NOT(ISERROR(SEARCH("MUY ALTA",N65)))</formula>
    </cfRule>
  </conditionalFormatting>
  <conditionalFormatting sqref="G65">
    <cfRule type="cellIs" dxfId="3591" priority="14973" operator="equal">
      <formula>"No Aplica"</formula>
    </cfRule>
    <cfRule type="beginsWith" dxfId="3590" priority="14992" operator="beginsWith" text="Alta">
      <formula>LEFT(G65,LEN("Alta"))="Alta"</formula>
    </cfRule>
    <cfRule type="containsText" dxfId="3589" priority="14993" operator="containsText" text="Muy Alta">
      <formula>NOT(ISERROR(SEARCH("Muy Alta",G65)))</formula>
    </cfRule>
    <cfRule type="containsText" dxfId="3588" priority="14994" operator="containsText" text="Muy Baja">
      <formula>NOT(ISERROR(SEARCH("Muy Baja",G65)))</formula>
    </cfRule>
    <cfRule type="beginsWith" dxfId="3587" priority="14995" operator="beginsWith" text="Baja">
      <formula>LEFT(G65,LEN("Baja"))="Baja"</formula>
    </cfRule>
    <cfRule type="containsText" dxfId="3586" priority="14996" operator="containsText" text="Media">
      <formula>NOT(ISERROR(SEARCH("Media",G65)))</formula>
    </cfRule>
  </conditionalFormatting>
  <conditionalFormatting sqref="M65">
    <cfRule type="containsText" dxfId="3585" priority="14955" operator="containsText" text="Muy Alto">
      <formula>NOT(ISERROR(SEARCH("Muy Alto",M65)))</formula>
    </cfRule>
    <cfRule type="beginsWith" dxfId="3584" priority="14956" operator="beginsWith" text="Alto">
      <formula>LEFT(M65,LEN("Alto"))="Alto"</formula>
    </cfRule>
    <cfRule type="containsText" dxfId="3583" priority="14957" operator="containsText" text="Medio">
      <formula>NOT(ISERROR(SEARCH("Medio",M65)))</formula>
    </cfRule>
    <cfRule type="beginsWith" dxfId="3582" priority="14958" operator="beginsWith" text="Bajo">
      <formula>LEFT(M65,LEN("Bajo"))="Bajo"</formula>
    </cfRule>
    <cfRule type="containsText" dxfId="3581" priority="14959" operator="containsText" text="Muy Bajo">
      <formula>NOT(ISERROR(SEARCH("Muy Bajo",M65)))</formula>
    </cfRule>
    <cfRule type="containsText" dxfId="3580" priority="14960" operator="containsText" text="No Aplica">
      <formula>NOT(ISERROR(SEARCH("No Aplica",M65)))</formula>
    </cfRule>
  </conditionalFormatting>
  <conditionalFormatting sqref="I65">
    <cfRule type="cellIs" dxfId="3579" priority="14948" operator="equal">
      <formula>"No Aplica"</formula>
    </cfRule>
    <cfRule type="beginsWith" dxfId="3578" priority="14949" operator="beginsWith" text="Alta">
      <formula>LEFT(I65,LEN("Alta"))="Alta"</formula>
    </cfRule>
    <cfRule type="containsText" dxfId="3577" priority="14950" operator="containsText" text="Muy Alta">
      <formula>NOT(ISERROR(SEARCH("Muy Alta",I65)))</formula>
    </cfRule>
    <cfRule type="containsText" dxfId="3576" priority="14951" operator="containsText" text="Muy Baja">
      <formula>NOT(ISERROR(SEARCH("Muy Baja",I65)))</formula>
    </cfRule>
    <cfRule type="beginsWith" dxfId="3575" priority="14952" operator="beginsWith" text="Baja">
      <formula>LEFT(I65,LEN("Baja"))="Baja"</formula>
    </cfRule>
    <cfRule type="containsText" dxfId="3574" priority="14953" operator="containsText" text="Media">
      <formula>NOT(ISERROR(SEARCH("Media",I65)))</formula>
    </cfRule>
  </conditionalFormatting>
  <conditionalFormatting sqref="K65">
    <cfRule type="cellIs" dxfId="3573" priority="14942" operator="equal">
      <formula>"No Aplica"</formula>
    </cfRule>
    <cfRule type="beginsWith" dxfId="3572" priority="14943" operator="beginsWith" text="Alta">
      <formula>LEFT(K65,LEN("Alta"))="Alta"</formula>
    </cfRule>
    <cfRule type="containsText" dxfId="3571" priority="14944" operator="containsText" text="Muy Alta">
      <formula>NOT(ISERROR(SEARCH("Muy Alta",K65)))</formula>
    </cfRule>
    <cfRule type="containsText" dxfId="3570" priority="14945" operator="containsText" text="Muy Baja">
      <formula>NOT(ISERROR(SEARCH("Muy Baja",K65)))</formula>
    </cfRule>
    <cfRule type="beginsWith" dxfId="3569" priority="14946" operator="beginsWith" text="Baja">
      <formula>LEFT(K65,LEN("Baja"))="Baja"</formula>
    </cfRule>
    <cfRule type="containsText" dxfId="3568" priority="14947" operator="containsText" text="Media">
      <formula>NOT(ISERROR(SEARCH("Media",K65)))</formula>
    </cfRule>
  </conditionalFormatting>
  <conditionalFormatting sqref="W115 W183:W187 W169:W170 W15 W120 W125 W130 W135 W140 W142 W144 W10:W11 W18 W172:W175 W164:W166">
    <cfRule type="cellIs" dxfId="3567" priority="8020" operator="equal">
      <formula>"Catastrófico"</formula>
    </cfRule>
    <cfRule type="cellIs" dxfId="3566" priority="8021" operator="equal">
      <formula>"Mayor"</formula>
    </cfRule>
    <cfRule type="cellIs" dxfId="3565" priority="8022" operator="equal">
      <formula>"Moderado"</formula>
    </cfRule>
    <cfRule type="cellIs" dxfId="3564" priority="8023" operator="equal">
      <formula>"Menor"</formula>
    </cfRule>
    <cfRule type="cellIs" dxfId="3563" priority="8024" operator="equal">
      <formula>"Insignificante"</formula>
    </cfRule>
  </conditionalFormatting>
  <conditionalFormatting sqref="Y90 Y95 Y100 Y105 Y110 Y115 Y120 Y125 Y130 Y135 Y140 Y142 Y144 Y146 Y151 Y158 Y10:Y11 Y172:Y176 Y181:Y185 Y164:Y170">
    <cfRule type="cellIs" dxfId="3562" priority="8015" operator="equal">
      <formula>"Casi Seguro"</formula>
    </cfRule>
    <cfRule type="cellIs" dxfId="3561" priority="8016" operator="equal">
      <formula>"Probable"</formula>
    </cfRule>
    <cfRule type="cellIs" dxfId="3560" priority="8017" operator="equal">
      <formula>"Posible"</formula>
    </cfRule>
    <cfRule type="cellIs" dxfId="3559" priority="8018" operator="equal">
      <formula>"Improbable"</formula>
    </cfRule>
    <cfRule type="cellIs" dxfId="3558" priority="8019" operator="equal">
      <formula>"Raro"</formula>
    </cfRule>
  </conditionalFormatting>
  <conditionalFormatting sqref="Y212:Y213 Y187:Y189 Y192:Y196">
    <cfRule type="cellIs" dxfId="3557" priority="7925" operator="equal">
      <formula>"Casi seguro"</formula>
    </cfRule>
    <cfRule type="cellIs" dxfId="3556" priority="7926" operator="equal">
      <formula>"Probable"</formula>
    </cfRule>
    <cfRule type="cellIs" dxfId="3555" priority="7927" operator="equal">
      <formula>"Posible"</formula>
    </cfRule>
    <cfRule type="cellIs" dxfId="3554" priority="7928" operator="equal">
      <formula>"Improbable"</formula>
    </cfRule>
    <cfRule type="cellIs" dxfId="3553" priority="7929" operator="equal">
      <formula>"Raro"</formula>
    </cfRule>
  </conditionalFormatting>
  <conditionalFormatting sqref="W90">
    <cfRule type="cellIs" dxfId="3552" priority="7670" operator="equal">
      <formula>"Catastrófico"</formula>
    </cfRule>
    <cfRule type="cellIs" dxfId="3551" priority="7671" operator="equal">
      <formula>"Mayor"</formula>
    </cfRule>
    <cfRule type="cellIs" dxfId="3550" priority="7672" operator="equal">
      <formula>"Moderado"</formula>
    </cfRule>
    <cfRule type="cellIs" dxfId="3549" priority="7673" operator="equal">
      <formula>"Menor"</formula>
    </cfRule>
    <cfRule type="cellIs" dxfId="3548" priority="7674" operator="equal">
      <formula>"Insignificante"</formula>
    </cfRule>
  </conditionalFormatting>
  <conditionalFormatting sqref="W100 W188:W189 W146 W105 W110 W151 W158 W192:W199">
    <cfRule type="cellIs" dxfId="3547" priority="7665" operator="equal">
      <formula>"Menor"</formula>
    </cfRule>
    <cfRule type="cellIs" dxfId="3546" priority="7666" operator="equal">
      <formula>"Catastrófico"</formula>
    </cfRule>
    <cfRule type="cellIs" dxfId="3545" priority="7667" operator="equal">
      <formula>"Insignificante"</formula>
    </cfRule>
    <cfRule type="cellIs" dxfId="3544" priority="7668" operator="equal">
      <formula>"Moderado"</formula>
    </cfRule>
    <cfRule type="cellIs" dxfId="3543" priority="7669" operator="equal">
      <formula>"Mayor"</formula>
    </cfRule>
  </conditionalFormatting>
  <conditionalFormatting sqref="W95">
    <cfRule type="cellIs" dxfId="3542" priority="6019" operator="equal">
      <formula>"Catastrófico"</formula>
    </cfRule>
    <cfRule type="cellIs" dxfId="3541" priority="6020" operator="equal">
      <formula>"Mayor"</formula>
    </cfRule>
    <cfRule type="cellIs" dxfId="3540" priority="6021" operator="equal">
      <formula>"Moderado"</formula>
    </cfRule>
    <cfRule type="cellIs" dxfId="3539" priority="6022" operator="equal">
      <formula>"Menor"</formula>
    </cfRule>
    <cfRule type="cellIs" dxfId="3538" priority="6023" operator="equal">
      <formula>"Insignificante"</formula>
    </cfRule>
  </conditionalFormatting>
  <conditionalFormatting sqref="N166">
    <cfRule type="containsText" dxfId="3537" priority="5287" operator="containsText" text="MUY BAJA">
      <formula>NOT(ISERROR(SEARCH("MUY BAJA",N166)))</formula>
    </cfRule>
    <cfRule type="containsText" dxfId="3536" priority="5288" operator="containsText" text="BAJA">
      <formula>NOT(ISERROR(SEARCH("BAJA",N166)))</formula>
    </cfRule>
    <cfRule type="containsText" dxfId="3535" priority="5289" operator="containsText" text="MEDIA">
      <formula>NOT(ISERROR(SEARCH("MEDIA",N166)))</formula>
    </cfRule>
    <cfRule type="containsText" dxfId="3534" priority="5290" operator="containsText" text="ALTA">
      <formula>NOT(ISERROR(SEARCH("ALTA",N166)))</formula>
    </cfRule>
  </conditionalFormatting>
  <conditionalFormatting sqref="N166">
    <cfRule type="containsText" dxfId="3533" priority="5286" operator="containsText" text="MUY ALTA">
      <formula>NOT(ISERROR(SEARCH("MUY ALTA",N166)))</formula>
    </cfRule>
  </conditionalFormatting>
  <conditionalFormatting sqref="K166 G166 I166">
    <cfRule type="cellIs" dxfId="3532" priority="5285" operator="equal">
      <formula>"No Aplica"</formula>
    </cfRule>
    <cfRule type="beginsWith" dxfId="3531" priority="5291" operator="beginsWith" text="Alta">
      <formula>LEFT(G166,LEN("Alta"))="Alta"</formula>
    </cfRule>
    <cfRule type="containsText" dxfId="3530" priority="5292" operator="containsText" text="Muy Alta">
      <formula>NOT(ISERROR(SEARCH("Muy Alta",G166)))</formula>
    </cfRule>
    <cfRule type="containsText" dxfId="3529" priority="5293" operator="containsText" text="Muy Baja">
      <formula>NOT(ISERROR(SEARCH("Muy Baja",G166)))</formula>
    </cfRule>
    <cfRule type="beginsWith" dxfId="3528" priority="5294" operator="beginsWith" text="Baja">
      <formula>LEFT(G166,LEN("Baja"))="Baja"</formula>
    </cfRule>
    <cfRule type="containsText" dxfId="3527" priority="5295" operator="containsText" text="Media">
      <formula>NOT(ISERROR(SEARCH("Media",G166)))</formula>
    </cfRule>
  </conditionalFormatting>
  <conditionalFormatting sqref="M166">
    <cfRule type="containsText" dxfId="3526" priority="5279" operator="containsText" text="Muy Alto">
      <formula>NOT(ISERROR(SEARCH("Muy Alto",M166)))</formula>
    </cfRule>
    <cfRule type="beginsWith" dxfId="3525" priority="5280" operator="beginsWith" text="Alto">
      <formula>LEFT(M166,LEN("Alto"))="Alto"</formula>
    </cfRule>
    <cfRule type="containsText" dxfId="3524" priority="5281" operator="containsText" text="Medio">
      <formula>NOT(ISERROR(SEARCH("Medio",M166)))</formula>
    </cfRule>
    <cfRule type="beginsWith" dxfId="3523" priority="5282" operator="beginsWith" text="Bajo">
      <formula>LEFT(M166,LEN("Bajo"))="Bajo"</formula>
    </cfRule>
    <cfRule type="containsText" dxfId="3522" priority="5283" operator="containsText" text="Muy Bajo">
      <formula>NOT(ISERROR(SEARCH("Muy Bajo",M166)))</formula>
    </cfRule>
    <cfRule type="containsText" dxfId="3521" priority="5284" operator="containsText" text="No Aplica">
      <formula>NOT(ISERROR(SEARCH("No Aplica",M166)))</formula>
    </cfRule>
  </conditionalFormatting>
  <conditionalFormatting sqref="N181 N167:N171">
    <cfRule type="containsText" dxfId="3520" priority="5270" operator="containsText" text="MUY BAJA">
      <formula>NOT(ISERROR(SEARCH("MUY BAJA",N167)))</formula>
    </cfRule>
    <cfRule type="containsText" dxfId="3519" priority="5271" operator="containsText" text="BAJA">
      <formula>NOT(ISERROR(SEARCH("BAJA",N167)))</formula>
    </cfRule>
    <cfRule type="containsText" dxfId="3518" priority="5272" operator="containsText" text="MEDIA">
      <formula>NOT(ISERROR(SEARCH("MEDIA",N167)))</formula>
    </cfRule>
    <cfRule type="containsText" dxfId="3517" priority="5273" operator="containsText" text="ALTA">
      <formula>NOT(ISERROR(SEARCH("ALTA",N167)))</formula>
    </cfRule>
  </conditionalFormatting>
  <conditionalFormatting sqref="N181 N167:N171">
    <cfRule type="containsText" dxfId="3516" priority="5269" operator="containsText" text="MUY ALTA">
      <formula>NOT(ISERROR(SEARCH("MUY ALTA",N167)))</formula>
    </cfRule>
  </conditionalFormatting>
  <conditionalFormatting sqref="K167:K169 G167:G169 I167:I169">
    <cfRule type="cellIs" dxfId="3515" priority="5268" operator="equal">
      <formula>"No Aplica"</formula>
    </cfRule>
    <cfRule type="beginsWith" dxfId="3514" priority="5274" operator="beginsWith" text="Alta">
      <formula>LEFT(G167,LEN("Alta"))="Alta"</formula>
    </cfRule>
    <cfRule type="containsText" dxfId="3513" priority="5275" operator="containsText" text="Muy Alta">
      <formula>NOT(ISERROR(SEARCH("Muy Alta",G167)))</formula>
    </cfRule>
    <cfRule type="containsText" dxfId="3512" priority="5276" operator="containsText" text="Muy Baja">
      <formula>NOT(ISERROR(SEARCH("Muy Baja",G167)))</formula>
    </cfRule>
    <cfRule type="beginsWith" dxfId="3511" priority="5277" operator="beginsWith" text="Baja">
      <formula>LEFT(G167,LEN("Baja"))="Baja"</formula>
    </cfRule>
    <cfRule type="containsText" dxfId="3510" priority="5278" operator="containsText" text="Media">
      <formula>NOT(ISERROR(SEARCH("Media",G167)))</formula>
    </cfRule>
  </conditionalFormatting>
  <conditionalFormatting sqref="M167:M169">
    <cfRule type="containsText" dxfId="3509" priority="5262" operator="containsText" text="Muy Alto">
      <formula>NOT(ISERROR(SEARCH("Muy Alto",M167)))</formula>
    </cfRule>
    <cfRule type="beginsWith" dxfId="3508" priority="5263" operator="beginsWith" text="Alto">
      <formula>LEFT(M167,LEN("Alto"))="Alto"</formula>
    </cfRule>
    <cfRule type="containsText" dxfId="3507" priority="5264" operator="containsText" text="Medio">
      <formula>NOT(ISERROR(SEARCH("Medio",M167)))</formula>
    </cfRule>
    <cfRule type="beginsWith" dxfId="3506" priority="5265" operator="beginsWith" text="Bajo">
      <formula>LEFT(M167,LEN("Bajo"))="Bajo"</formula>
    </cfRule>
    <cfRule type="containsText" dxfId="3505" priority="5266" operator="containsText" text="Muy Bajo">
      <formula>NOT(ISERROR(SEARCH("Muy Bajo",M167)))</formula>
    </cfRule>
    <cfRule type="containsText" dxfId="3504" priority="5267" operator="containsText" text="No Aplica">
      <formula>NOT(ISERROR(SEARCH("No Aplica",M167)))</formula>
    </cfRule>
  </conditionalFormatting>
  <conditionalFormatting sqref="W167:W168">
    <cfRule type="cellIs" dxfId="3503" priority="5237" operator="equal">
      <formula>"Menor"</formula>
    </cfRule>
    <cfRule type="cellIs" dxfId="3502" priority="5238" operator="equal">
      <formula>"Catastrófico"</formula>
    </cfRule>
    <cfRule type="cellIs" dxfId="3501" priority="5239" operator="equal">
      <formula>"Insignificante"</formula>
    </cfRule>
    <cfRule type="cellIs" dxfId="3500" priority="5240" operator="equal">
      <formula>"Moderado"</formula>
    </cfRule>
    <cfRule type="cellIs" dxfId="3499" priority="5241" operator="equal">
      <formula>"Mayor"</formula>
    </cfRule>
  </conditionalFormatting>
  <conditionalFormatting sqref="G10:G13">
    <cfRule type="cellIs" dxfId="3498" priority="5211" operator="equal">
      <formula>"No Aplica"</formula>
    </cfRule>
    <cfRule type="beginsWith" dxfId="3497" priority="5212" operator="beginsWith" text="Alta">
      <formula>LEFT(G10,LEN("Alta"))="Alta"</formula>
    </cfRule>
    <cfRule type="containsText" dxfId="3496" priority="5213" operator="containsText" text="Muy Alta">
      <formula>NOT(ISERROR(SEARCH("Muy Alta",G10)))</formula>
    </cfRule>
    <cfRule type="containsText" dxfId="3495" priority="5214" operator="containsText" text="Muy Baja">
      <formula>NOT(ISERROR(SEARCH("Muy Baja",G10)))</formula>
    </cfRule>
    <cfRule type="beginsWith" dxfId="3494" priority="5215" operator="beginsWith" text="Baja">
      <formula>LEFT(G10,LEN("Baja"))="Baja"</formula>
    </cfRule>
    <cfRule type="containsText" dxfId="3493" priority="5216" operator="containsText" text="Media">
      <formula>NOT(ISERROR(SEARCH("Media",G10)))</formula>
    </cfRule>
  </conditionalFormatting>
  <conditionalFormatting sqref="M10:M13">
    <cfRule type="containsText" dxfId="3492" priority="5205" operator="containsText" text="Muy Alto">
      <formula>NOT(ISERROR(SEARCH("Muy Alto",M10)))</formula>
    </cfRule>
    <cfRule type="beginsWith" dxfId="3491" priority="5206" operator="beginsWith" text="Alto">
      <formula>LEFT(M10,LEN("Alto"))="Alto"</formula>
    </cfRule>
    <cfRule type="containsText" dxfId="3490" priority="5207" operator="containsText" text="Medio">
      <formula>NOT(ISERROR(SEARCH("Medio",M10)))</formula>
    </cfRule>
    <cfRule type="beginsWith" dxfId="3489" priority="5208" operator="beginsWith" text="Bajo">
      <formula>LEFT(M10,LEN("Bajo"))="Bajo"</formula>
    </cfRule>
    <cfRule type="containsText" dxfId="3488" priority="5209" operator="containsText" text="Muy Bajo">
      <formula>NOT(ISERROR(SEARCH("Muy Bajo",M10)))</formula>
    </cfRule>
    <cfRule type="containsText" dxfId="3487" priority="5210" operator="containsText" text="No Aplica">
      <formula>NOT(ISERROR(SEARCH("No Aplica",M10)))</formula>
    </cfRule>
  </conditionalFormatting>
  <conditionalFormatting sqref="K15:K16 K18">
    <cfRule type="cellIs" dxfId="3486" priority="5169" operator="equal">
      <formula>"No Aplica"</formula>
    </cfRule>
    <cfRule type="beginsWith" dxfId="3485" priority="5170" operator="beginsWith" text="Alta">
      <formula>LEFT(K15,LEN("Alta"))="Alta"</formula>
    </cfRule>
    <cfRule type="containsText" dxfId="3484" priority="5171" operator="containsText" text="Muy Alta">
      <formula>NOT(ISERROR(SEARCH("Muy Alta",K15)))</formula>
    </cfRule>
    <cfRule type="containsText" dxfId="3483" priority="5172" operator="containsText" text="Muy Baja">
      <formula>NOT(ISERROR(SEARCH("Muy Baja",K15)))</formula>
    </cfRule>
    <cfRule type="beginsWith" dxfId="3482" priority="5173" operator="beginsWith" text="Baja">
      <formula>LEFT(K15,LEN("Baja"))="Baja"</formula>
    </cfRule>
    <cfRule type="containsText" dxfId="3481" priority="5174" operator="containsText" text="Media">
      <formula>NOT(ISERROR(SEARCH("Media",K15)))</formula>
    </cfRule>
  </conditionalFormatting>
  <conditionalFormatting sqref="G15:G16 G18">
    <cfRule type="cellIs" dxfId="3480" priority="5187" operator="equal">
      <formula>"No Aplica"</formula>
    </cfRule>
    <cfRule type="beginsWith" dxfId="3479" priority="5188" operator="beginsWith" text="Alta">
      <formula>LEFT(G15,LEN("Alta"))="Alta"</formula>
    </cfRule>
    <cfRule type="containsText" dxfId="3478" priority="5189" operator="containsText" text="Muy Alta">
      <formula>NOT(ISERROR(SEARCH("Muy Alta",G15)))</formula>
    </cfRule>
    <cfRule type="containsText" dxfId="3477" priority="5190" operator="containsText" text="Muy Baja">
      <formula>NOT(ISERROR(SEARCH("Muy Baja",G15)))</formula>
    </cfRule>
    <cfRule type="beginsWith" dxfId="3476" priority="5191" operator="beginsWith" text="Baja">
      <formula>LEFT(G15,LEN("Baja"))="Baja"</formula>
    </cfRule>
    <cfRule type="containsText" dxfId="3475" priority="5192" operator="containsText" text="Media">
      <formula>NOT(ISERROR(SEARCH("Media",G15)))</formula>
    </cfRule>
  </conditionalFormatting>
  <conditionalFormatting sqref="I15:I16 I18">
    <cfRule type="cellIs" dxfId="3474" priority="5175" operator="equal">
      <formula>"No Aplica"</formula>
    </cfRule>
    <cfRule type="beginsWith" dxfId="3473" priority="5176" operator="beginsWith" text="Alta">
      <formula>LEFT(I15,LEN("Alta"))="Alta"</formula>
    </cfRule>
    <cfRule type="containsText" dxfId="3472" priority="5177" operator="containsText" text="Muy Alta">
      <formula>NOT(ISERROR(SEARCH("Muy Alta",I15)))</formula>
    </cfRule>
    <cfRule type="containsText" dxfId="3471" priority="5178" operator="containsText" text="Muy Baja">
      <formula>NOT(ISERROR(SEARCH("Muy Baja",I15)))</formula>
    </cfRule>
    <cfRule type="beginsWith" dxfId="3470" priority="5179" operator="beginsWith" text="Baja">
      <formula>LEFT(I15,LEN("Baja"))="Baja"</formula>
    </cfRule>
    <cfRule type="containsText" dxfId="3469" priority="5180" operator="containsText" text="Media">
      <formula>NOT(ISERROR(SEARCH("Media",I15)))</formula>
    </cfRule>
  </conditionalFormatting>
  <conditionalFormatting sqref="K170 G170 I170">
    <cfRule type="cellIs" dxfId="3468" priority="5103" operator="equal">
      <formula>"No Aplica"</formula>
    </cfRule>
    <cfRule type="beginsWith" dxfId="3467" priority="5104" operator="beginsWith" text="Alta">
      <formula>LEFT(G170,LEN("Alta"))="Alta"</formula>
    </cfRule>
    <cfRule type="containsText" dxfId="3466" priority="5105" operator="containsText" text="Muy Alta">
      <formula>NOT(ISERROR(SEARCH("Muy Alta",G170)))</formula>
    </cfRule>
    <cfRule type="containsText" dxfId="3465" priority="5106" operator="containsText" text="Muy Baja">
      <formula>NOT(ISERROR(SEARCH("Muy Baja",G170)))</formula>
    </cfRule>
    <cfRule type="beginsWith" dxfId="3464" priority="5107" operator="beginsWith" text="Baja">
      <formula>LEFT(G170,LEN("Baja"))="Baja"</formula>
    </cfRule>
    <cfRule type="containsText" dxfId="3463" priority="5108" operator="containsText" text="Media">
      <formula>NOT(ISERROR(SEARCH("Media",G170)))</formula>
    </cfRule>
  </conditionalFormatting>
  <conditionalFormatting sqref="M170">
    <cfRule type="containsText" dxfId="3462" priority="5097" operator="containsText" text="Muy Alto">
      <formula>NOT(ISERROR(SEARCH("Muy Alto",M170)))</formula>
    </cfRule>
    <cfRule type="beginsWith" dxfId="3461" priority="5098" operator="beginsWith" text="Alto">
      <formula>LEFT(M170,LEN("Alto"))="Alto"</formula>
    </cfRule>
    <cfRule type="containsText" dxfId="3460" priority="5099" operator="containsText" text="Medio">
      <formula>NOT(ISERROR(SEARCH("Medio",M170)))</formula>
    </cfRule>
    <cfRule type="beginsWith" dxfId="3459" priority="5100" operator="beginsWith" text="Bajo">
      <formula>LEFT(M170,LEN("Bajo"))="Bajo"</formula>
    </cfRule>
    <cfRule type="containsText" dxfId="3458" priority="5101" operator="containsText" text="Muy Bajo">
      <formula>NOT(ISERROR(SEARCH("Muy Bajo",M170)))</formula>
    </cfRule>
    <cfRule type="containsText" dxfId="3457" priority="5102" operator="containsText" text="No Aplica">
      <formula>NOT(ISERROR(SEARCH("No Aplica",M170)))</formula>
    </cfRule>
  </conditionalFormatting>
  <conditionalFormatting sqref="K171 G171 I171 I181 G181 K181">
    <cfRule type="cellIs" dxfId="3456" priority="5091" operator="equal">
      <formula>"No Aplica"</formula>
    </cfRule>
    <cfRule type="beginsWith" dxfId="3455" priority="5092" operator="beginsWith" text="Alta">
      <formula>LEFT(G171,LEN("Alta"))="Alta"</formula>
    </cfRule>
    <cfRule type="containsText" dxfId="3454" priority="5093" operator="containsText" text="Muy Alta">
      <formula>NOT(ISERROR(SEARCH("Muy Alta",G171)))</formula>
    </cfRule>
    <cfRule type="containsText" dxfId="3453" priority="5094" operator="containsText" text="Muy Baja">
      <formula>NOT(ISERROR(SEARCH("Muy Baja",G171)))</formula>
    </cfRule>
    <cfRule type="beginsWith" dxfId="3452" priority="5095" operator="beginsWith" text="Baja">
      <formula>LEFT(G171,LEN("Baja"))="Baja"</formula>
    </cfRule>
    <cfRule type="containsText" dxfId="3451" priority="5096" operator="containsText" text="Media">
      <formula>NOT(ISERROR(SEARCH("Media",G171)))</formula>
    </cfRule>
  </conditionalFormatting>
  <conditionalFormatting sqref="M171 M181">
    <cfRule type="containsText" dxfId="3450" priority="5085" operator="containsText" text="Muy Alto">
      <formula>NOT(ISERROR(SEARCH("Muy Alto",M171)))</formula>
    </cfRule>
    <cfRule type="beginsWith" dxfId="3449" priority="5086" operator="beginsWith" text="Alto">
      <formula>LEFT(M171,LEN("Alto"))="Alto"</formula>
    </cfRule>
    <cfRule type="containsText" dxfId="3448" priority="5087" operator="containsText" text="Medio">
      <formula>NOT(ISERROR(SEARCH("Medio",M171)))</formula>
    </cfRule>
    <cfRule type="beginsWith" dxfId="3447" priority="5088" operator="beginsWith" text="Bajo">
      <formula>LEFT(M171,LEN("Bajo"))="Bajo"</formula>
    </cfRule>
    <cfRule type="containsText" dxfId="3446" priority="5089" operator="containsText" text="Muy Bajo">
      <formula>NOT(ISERROR(SEARCH("Muy Bajo",M171)))</formula>
    </cfRule>
    <cfRule type="containsText" dxfId="3445" priority="5090" operator="containsText" text="No Aplica">
      <formula>NOT(ISERROR(SEARCH("No Aplica",M171)))</formula>
    </cfRule>
  </conditionalFormatting>
  <conditionalFormatting sqref="W176 W181">
    <cfRule type="cellIs" dxfId="3444" priority="5075" operator="equal">
      <formula>"Menor"</formula>
    </cfRule>
    <cfRule type="cellIs" dxfId="3443" priority="5076" operator="equal">
      <formula>"Catastrófico"</formula>
    </cfRule>
    <cfRule type="cellIs" dxfId="3442" priority="5077" operator="equal">
      <formula>"Insignificante"</formula>
    </cfRule>
    <cfRule type="cellIs" dxfId="3441" priority="5078" operator="equal">
      <formula>"Moderado"</formula>
    </cfRule>
    <cfRule type="cellIs" dxfId="3440" priority="5079" operator="equal">
      <formula>"Mayor"</formula>
    </cfRule>
  </conditionalFormatting>
  <conditionalFormatting sqref="K182 G182 I182">
    <cfRule type="cellIs" dxfId="3439" priority="5064" operator="equal">
      <formula>"No Aplica"</formula>
    </cfRule>
    <cfRule type="beginsWith" dxfId="3438" priority="5065" operator="beginsWith" text="Alta">
      <formula>LEFT(G182,LEN("Alta"))="Alta"</formula>
    </cfRule>
    <cfRule type="containsText" dxfId="3437" priority="5066" operator="containsText" text="Muy Alta">
      <formula>NOT(ISERROR(SEARCH("Muy Alta",G182)))</formula>
    </cfRule>
    <cfRule type="containsText" dxfId="3436" priority="5067" operator="containsText" text="Muy Baja">
      <formula>NOT(ISERROR(SEARCH("Muy Baja",G182)))</formula>
    </cfRule>
    <cfRule type="beginsWith" dxfId="3435" priority="5068" operator="beginsWith" text="Baja">
      <formula>LEFT(G182,LEN("Baja"))="Baja"</formula>
    </cfRule>
    <cfRule type="containsText" dxfId="3434" priority="5069" operator="containsText" text="Media">
      <formula>NOT(ISERROR(SEARCH("Media",G182)))</formula>
    </cfRule>
  </conditionalFormatting>
  <conditionalFormatting sqref="N175">
    <cfRule type="containsText" dxfId="3433" priority="5052" operator="containsText" text="MUY BAJA">
      <formula>NOT(ISERROR(SEARCH("MUY BAJA",N175)))</formula>
    </cfRule>
    <cfRule type="containsText" dxfId="3432" priority="5053" operator="containsText" text="BAJA">
      <formula>NOT(ISERROR(SEARCH("BAJA",N175)))</formula>
    </cfRule>
    <cfRule type="containsText" dxfId="3431" priority="5054" operator="containsText" text="MEDIA">
      <formula>NOT(ISERROR(SEARCH("MEDIA",N175)))</formula>
    </cfRule>
    <cfRule type="containsText" dxfId="3430" priority="5055" operator="containsText" text="ALTA">
      <formula>NOT(ISERROR(SEARCH("ALTA",N175)))</formula>
    </cfRule>
  </conditionalFormatting>
  <conditionalFormatting sqref="N175">
    <cfRule type="containsText" dxfId="3429" priority="5051" operator="containsText" text="MUY ALTA">
      <formula>NOT(ISERROR(SEARCH("MUY ALTA",N175)))</formula>
    </cfRule>
  </conditionalFormatting>
  <conditionalFormatting sqref="K175 G175 I175">
    <cfRule type="cellIs" dxfId="3428" priority="5045" operator="equal">
      <formula>"No Aplica"</formula>
    </cfRule>
    <cfRule type="beginsWith" dxfId="3427" priority="5046" operator="beginsWith" text="Alta">
      <formula>LEFT(G175,LEN("Alta"))="Alta"</formula>
    </cfRule>
    <cfRule type="containsText" dxfId="3426" priority="5047" operator="containsText" text="Muy Alta">
      <formula>NOT(ISERROR(SEARCH("Muy Alta",G175)))</formula>
    </cfRule>
    <cfRule type="containsText" dxfId="3425" priority="5048" operator="containsText" text="Muy Baja">
      <formula>NOT(ISERROR(SEARCH("Muy Baja",G175)))</formula>
    </cfRule>
    <cfRule type="beginsWith" dxfId="3424" priority="5049" operator="beginsWith" text="Baja">
      <formula>LEFT(G175,LEN("Baja"))="Baja"</formula>
    </cfRule>
    <cfRule type="containsText" dxfId="3423" priority="5050" operator="containsText" text="Media">
      <formula>NOT(ISERROR(SEARCH("Media",G175)))</formula>
    </cfRule>
  </conditionalFormatting>
  <conditionalFormatting sqref="M175">
    <cfRule type="containsText" dxfId="3422" priority="5039" operator="containsText" text="Muy Alto">
      <formula>NOT(ISERROR(SEARCH("Muy Alto",M175)))</formula>
    </cfRule>
    <cfRule type="beginsWith" dxfId="3421" priority="5040" operator="beginsWith" text="Alto">
      <formula>LEFT(M175,LEN("Alto"))="Alto"</formula>
    </cfRule>
    <cfRule type="containsText" dxfId="3420" priority="5041" operator="containsText" text="Medio">
      <formula>NOT(ISERROR(SEARCH("Medio",M175)))</formula>
    </cfRule>
    <cfRule type="beginsWith" dxfId="3419" priority="5042" operator="beginsWith" text="Bajo">
      <formula>LEFT(M175,LEN("Bajo"))="Bajo"</formula>
    </cfRule>
    <cfRule type="containsText" dxfId="3418" priority="5043" operator="containsText" text="Muy Bajo">
      <formula>NOT(ISERROR(SEARCH("Muy Bajo",M175)))</formula>
    </cfRule>
    <cfRule type="containsText" dxfId="3417" priority="5044" operator="containsText" text="No Aplica">
      <formula>NOT(ISERROR(SEARCH("No Aplica",M175)))</formula>
    </cfRule>
  </conditionalFormatting>
  <conditionalFormatting sqref="N184">
    <cfRule type="containsText" dxfId="3416" priority="5006" operator="containsText" text="MUY BAJA">
      <formula>NOT(ISERROR(SEARCH("MUY BAJA",N184)))</formula>
    </cfRule>
    <cfRule type="containsText" dxfId="3415" priority="5007" operator="containsText" text="BAJA">
      <formula>NOT(ISERROR(SEARCH("BAJA",N184)))</formula>
    </cfRule>
    <cfRule type="containsText" dxfId="3414" priority="5008" operator="containsText" text="MEDIA">
      <formula>NOT(ISERROR(SEARCH("MEDIA",N184)))</formula>
    </cfRule>
    <cfRule type="containsText" dxfId="3413" priority="5009" operator="containsText" text="ALTA">
      <formula>NOT(ISERROR(SEARCH("ALTA",N184)))</formula>
    </cfRule>
  </conditionalFormatting>
  <conditionalFormatting sqref="N184">
    <cfRule type="containsText" dxfId="3412" priority="5005" operator="containsText" text="MUY ALTA">
      <formula>NOT(ISERROR(SEARCH("MUY ALTA",N184)))</formula>
    </cfRule>
  </conditionalFormatting>
  <conditionalFormatting sqref="I184 G184 K184">
    <cfRule type="cellIs" dxfId="3411" priority="4999" operator="equal">
      <formula>"No Aplica"</formula>
    </cfRule>
    <cfRule type="beginsWith" dxfId="3410" priority="5000" operator="beginsWith" text="Alta">
      <formula>LEFT(G184,LEN("Alta"))="Alta"</formula>
    </cfRule>
    <cfRule type="containsText" dxfId="3409" priority="5001" operator="containsText" text="Muy Alta">
      <formula>NOT(ISERROR(SEARCH("Muy Alta",G184)))</formula>
    </cfRule>
    <cfRule type="containsText" dxfId="3408" priority="5002" operator="containsText" text="Muy Baja">
      <formula>NOT(ISERROR(SEARCH("Muy Baja",G184)))</formula>
    </cfRule>
    <cfRule type="beginsWith" dxfId="3407" priority="5003" operator="beginsWith" text="Baja">
      <formula>LEFT(G184,LEN("Baja"))="Baja"</formula>
    </cfRule>
    <cfRule type="containsText" dxfId="3406" priority="5004" operator="containsText" text="Media">
      <formula>NOT(ISERROR(SEARCH("Media",G184)))</formula>
    </cfRule>
  </conditionalFormatting>
  <conditionalFormatting sqref="M184">
    <cfRule type="containsText" dxfId="3405" priority="4993" operator="containsText" text="Muy Alto">
      <formula>NOT(ISERROR(SEARCH("Muy Alto",M184)))</formula>
    </cfRule>
    <cfRule type="beginsWith" dxfId="3404" priority="4994" operator="beginsWith" text="Alto">
      <formula>LEFT(M184,LEN("Alto"))="Alto"</formula>
    </cfRule>
    <cfRule type="containsText" dxfId="3403" priority="4995" operator="containsText" text="Medio">
      <formula>NOT(ISERROR(SEARCH("Medio",M184)))</formula>
    </cfRule>
    <cfRule type="beginsWith" dxfId="3402" priority="4996" operator="beginsWith" text="Bajo">
      <formula>LEFT(M184,LEN("Bajo"))="Bajo"</formula>
    </cfRule>
    <cfRule type="containsText" dxfId="3401" priority="4997" operator="containsText" text="Muy Bajo">
      <formula>NOT(ISERROR(SEARCH("Muy Bajo",M184)))</formula>
    </cfRule>
    <cfRule type="containsText" dxfId="3400" priority="4998" operator="containsText" text="No Aplica">
      <formula>NOT(ISERROR(SEARCH("No Aplica",M184)))</formula>
    </cfRule>
  </conditionalFormatting>
  <conditionalFormatting sqref="N183">
    <cfRule type="containsText" dxfId="3399" priority="4966" operator="containsText" text="MUY BAJA">
      <formula>NOT(ISERROR(SEARCH("MUY BAJA",N183)))</formula>
    </cfRule>
    <cfRule type="containsText" dxfId="3398" priority="4967" operator="containsText" text="BAJA">
      <formula>NOT(ISERROR(SEARCH("BAJA",N183)))</formula>
    </cfRule>
    <cfRule type="containsText" dxfId="3397" priority="4968" operator="containsText" text="MEDIA">
      <formula>NOT(ISERROR(SEARCH("MEDIA",N183)))</formula>
    </cfRule>
    <cfRule type="containsText" dxfId="3396" priority="4969" operator="containsText" text="ALTA">
      <formula>NOT(ISERROR(SEARCH("ALTA",N183)))</formula>
    </cfRule>
  </conditionalFormatting>
  <conditionalFormatting sqref="N183">
    <cfRule type="containsText" dxfId="3395" priority="4965" operator="containsText" text="MUY ALTA">
      <formula>NOT(ISERROR(SEARCH("MUY ALTA",N183)))</formula>
    </cfRule>
  </conditionalFormatting>
  <conditionalFormatting sqref="K183 G183 I183">
    <cfRule type="cellIs" dxfId="3394" priority="4959" operator="equal">
      <formula>"No Aplica"</formula>
    </cfRule>
    <cfRule type="beginsWith" dxfId="3393" priority="4960" operator="beginsWith" text="Alta">
      <formula>LEFT(G183,LEN("Alta"))="Alta"</formula>
    </cfRule>
    <cfRule type="containsText" dxfId="3392" priority="4961" operator="containsText" text="Muy Alta">
      <formula>NOT(ISERROR(SEARCH("Muy Alta",G183)))</formula>
    </cfRule>
    <cfRule type="containsText" dxfId="3391" priority="4962" operator="containsText" text="Muy Baja">
      <formula>NOT(ISERROR(SEARCH("Muy Baja",G183)))</formula>
    </cfRule>
    <cfRule type="beginsWith" dxfId="3390" priority="4963" operator="beginsWith" text="Baja">
      <formula>LEFT(G183,LEN("Baja"))="Baja"</formula>
    </cfRule>
    <cfRule type="containsText" dxfId="3389" priority="4964" operator="containsText" text="Media">
      <formula>NOT(ISERROR(SEARCH("Media",G183)))</formula>
    </cfRule>
  </conditionalFormatting>
  <conditionalFormatting sqref="M183">
    <cfRule type="containsText" dxfId="3388" priority="4953" operator="containsText" text="Muy Alto">
      <formula>NOT(ISERROR(SEARCH("Muy Alto",M183)))</formula>
    </cfRule>
    <cfRule type="beginsWith" dxfId="3387" priority="4954" operator="beginsWith" text="Alto">
      <formula>LEFT(M183,LEN("Alto"))="Alto"</formula>
    </cfRule>
    <cfRule type="containsText" dxfId="3386" priority="4955" operator="containsText" text="Medio">
      <formula>NOT(ISERROR(SEARCH("Medio",M183)))</formula>
    </cfRule>
    <cfRule type="beginsWith" dxfId="3385" priority="4956" operator="beginsWith" text="Bajo">
      <formula>LEFT(M183,LEN("Bajo"))="Bajo"</formula>
    </cfRule>
    <cfRule type="containsText" dxfId="3384" priority="4957" operator="containsText" text="Muy Bajo">
      <formula>NOT(ISERROR(SEARCH("Muy Bajo",M183)))</formula>
    </cfRule>
    <cfRule type="containsText" dxfId="3383" priority="4958" operator="containsText" text="No Aplica">
      <formula>NOT(ISERROR(SEARCH("No Aplica",M183)))</formula>
    </cfRule>
  </conditionalFormatting>
  <conditionalFormatting sqref="I187 G187 K187">
    <cfRule type="cellIs" dxfId="3382" priority="4834" operator="equal">
      <formula>"No Aplica"</formula>
    </cfRule>
    <cfRule type="beginsWith" dxfId="3381" priority="4835" operator="beginsWith" text="Alta">
      <formula>LEFT(G187,LEN("Alta"))="Alta"</formula>
    </cfRule>
    <cfRule type="containsText" dxfId="3380" priority="4836" operator="containsText" text="Muy Alta">
      <formula>NOT(ISERROR(SEARCH("Muy Alta",G187)))</formula>
    </cfRule>
    <cfRule type="containsText" dxfId="3379" priority="4837" operator="containsText" text="Muy Baja">
      <formula>NOT(ISERROR(SEARCH("Muy Baja",G187)))</formula>
    </cfRule>
    <cfRule type="beginsWith" dxfId="3378" priority="4838" operator="beginsWith" text="Baja">
      <formula>LEFT(G187,LEN("Baja"))="Baja"</formula>
    </cfRule>
    <cfRule type="containsText" dxfId="3377" priority="4839" operator="containsText" text="Media">
      <formula>NOT(ISERROR(SEARCH("Media",G187)))</formula>
    </cfRule>
  </conditionalFormatting>
  <conditionalFormatting sqref="K195:K196 G195:G200 I195:I196 I198:I200 K198:K200">
    <cfRule type="cellIs" dxfId="3376" priority="4780" operator="equal">
      <formula>"No Aplica"</formula>
    </cfRule>
    <cfRule type="beginsWith" dxfId="3375" priority="4781" operator="beginsWith" text="Alta">
      <formula>LEFT(G195,LEN("Alta"))="Alta"</formula>
    </cfRule>
    <cfRule type="containsText" dxfId="3374" priority="4782" operator="containsText" text="Muy Alta">
      <formula>NOT(ISERROR(SEARCH("Muy Alta",G195)))</formula>
    </cfRule>
    <cfRule type="containsText" dxfId="3373" priority="4783" operator="containsText" text="Muy Baja">
      <formula>NOT(ISERROR(SEARCH("Muy Baja",G195)))</formula>
    </cfRule>
    <cfRule type="beginsWith" dxfId="3372" priority="4784" operator="beginsWith" text="Baja">
      <formula>LEFT(G195,LEN("Baja"))="Baja"</formula>
    </cfRule>
    <cfRule type="containsText" dxfId="3371" priority="4785" operator="containsText" text="Media">
      <formula>NOT(ISERROR(SEARCH("Media",G195)))</formula>
    </cfRule>
  </conditionalFormatting>
  <conditionalFormatting sqref="Y186">
    <cfRule type="cellIs" dxfId="3370" priority="4742" operator="equal">
      <formula>"Casi seguro"</formula>
    </cfRule>
    <cfRule type="cellIs" dxfId="3369" priority="4743" operator="equal">
      <formula>"Probable"</formula>
    </cfRule>
    <cfRule type="cellIs" dxfId="3368" priority="4744" operator="equal">
      <formula>"Posible"</formula>
    </cfRule>
    <cfRule type="cellIs" dxfId="3367" priority="4745" operator="equal">
      <formula>"Improbable"</formula>
    </cfRule>
    <cfRule type="cellIs" dxfId="3366" priority="4746" operator="equal">
      <formula>"Raro"</formula>
    </cfRule>
  </conditionalFormatting>
  <conditionalFormatting sqref="K201:K203 G201:G203 I201:I203">
    <cfRule type="cellIs" dxfId="3365" priority="4714" operator="equal">
      <formula>"No Aplica"</formula>
    </cfRule>
    <cfRule type="beginsWith" dxfId="3364" priority="4715" operator="beginsWith" text="Alta">
      <formula>LEFT(G201,LEN("Alta"))="Alta"</formula>
    </cfRule>
    <cfRule type="containsText" dxfId="3363" priority="4716" operator="containsText" text="Muy Alta">
      <formula>NOT(ISERROR(SEARCH("Muy Alta",G201)))</formula>
    </cfRule>
    <cfRule type="containsText" dxfId="3362" priority="4717" operator="containsText" text="Muy Baja">
      <formula>NOT(ISERROR(SEARCH("Muy Baja",G201)))</formula>
    </cfRule>
    <cfRule type="beginsWith" dxfId="3361" priority="4718" operator="beginsWith" text="Baja">
      <formula>LEFT(G201,LEN("Baja"))="Baja"</formula>
    </cfRule>
    <cfRule type="containsText" dxfId="3360" priority="4719" operator="containsText" text="Media">
      <formula>NOT(ISERROR(SEARCH("Media",G201)))</formula>
    </cfRule>
  </conditionalFormatting>
  <conditionalFormatting sqref="W201:W202">
    <cfRule type="cellIs" dxfId="3359" priority="4709" operator="equal">
      <formula>"Menor"</formula>
    </cfRule>
    <cfRule type="cellIs" dxfId="3358" priority="4710" operator="equal">
      <formula>"Catastrófico"</formula>
    </cfRule>
    <cfRule type="cellIs" dxfId="3357" priority="4711" operator="equal">
      <formula>"Insignificante"</formula>
    </cfRule>
    <cfRule type="cellIs" dxfId="3356" priority="4712" operator="equal">
      <formula>"Moderado"</formula>
    </cfRule>
    <cfRule type="cellIs" dxfId="3355" priority="4713" operator="equal">
      <formula>"Mayor"</formula>
    </cfRule>
  </conditionalFormatting>
  <conditionalFormatting sqref="K204:K206 G204:G206 I204:I206">
    <cfRule type="cellIs" dxfId="3354" priority="4686" operator="equal">
      <formula>"No Aplica"</formula>
    </cfRule>
    <cfRule type="beginsWith" dxfId="3353" priority="4687" operator="beginsWith" text="Alta">
      <formula>LEFT(G204,LEN("Alta"))="Alta"</formula>
    </cfRule>
    <cfRule type="containsText" dxfId="3352" priority="4688" operator="containsText" text="Muy Alta">
      <formula>NOT(ISERROR(SEARCH("Muy Alta",G204)))</formula>
    </cfRule>
    <cfRule type="containsText" dxfId="3351" priority="4689" operator="containsText" text="Muy Baja">
      <formula>NOT(ISERROR(SEARCH("Muy Baja",G204)))</formula>
    </cfRule>
    <cfRule type="beginsWith" dxfId="3350" priority="4690" operator="beginsWith" text="Baja">
      <formula>LEFT(G204,LEN("Baja"))="Baja"</formula>
    </cfRule>
    <cfRule type="containsText" dxfId="3349" priority="4691" operator="containsText" text="Media">
      <formula>NOT(ISERROR(SEARCH("Media",G204)))</formula>
    </cfRule>
  </conditionalFormatting>
  <conditionalFormatting sqref="W204">
    <cfRule type="cellIs" dxfId="3348" priority="4681" operator="equal">
      <formula>"Menor"</formula>
    </cfRule>
    <cfRule type="cellIs" dxfId="3347" priority="4682" operator="equal">
      <formula>"Catastrófico"</formula>
    </cfRule>
    <cfRule type="cellIs" dxfId="3346" priority="4683" operator="equal">
      <formula>"Insignificante"</formula>
    </cfRule>
    <cfRule type="cellIs" dxfId="3345" priority="4684" operator="equal">
      <formula>"Moderado"</formula>
    </cfRule>
    <cfRule type="cellIs" dxfId="3344" priority="4685" operator="equal">
      <formula>"Mayor"</formula>
    </cfRule>
  </conditionalFormatting>
  <conditionalFormatting sqref="W203">
    <cfRule type="cellIs" dxfId="3343" priority="4620" operator="equal">
      <formula>"Menor"</formula>
    </cfRule>
    <cfRule type="cellIs" dxfId="3342" priority="4621" operator="equal">
      <formula>"Catastrófico"</formula>
    </cfRule>
    <cfRule type="cellIs" dxfId="3341" priority="4622" operator="equal">
      <formula>"Insignificante"</formula>
    </cfRule>
    <cfRule type="cellIs" dxfId="3340" priority="4623" operator="equal">
      <formula>"Moderado"</formula>
    </cfRule>
    <cfRule type="cellIs" dxfId="3339" priority="4624" operator="equal">
      <formula>"Mayor"</formula>
    </cfRule>
  </conditionalFormatting>
  <conditionalFormatting sqref="M187">
    <cfRule type="containsText" dxfId="3338" priority="4582" operator="containsText" text="Muy Alto">
      <formula>NOT(ISERROR(SEARCH("Muy Alto",M187)))</formula>
    </cfRule>
    <cfRule type="beginsWith" dxfId="3337" priority="4583" operator="beginsWith" text="Alto">
      <formula>LEFT(M187,LEN("Alto"))="Alto"</formula>
    </cfRule>
    <cfRule type="containsText" dxfId="3336" priority="4584" operator="containsText" text="Medio">
      <formula>NOT(ISERROR(SEARCH("Medio",M187)))</formula>
    </cfRule>
    <cfRule type="beginsWith" dxfId="3335" priority="4585" operator="beginsWith" text="Bajo">
      <formula>LEFT(M187,LEN("Bajo"))="Bajo"</formula>
    </cfRule>
    <cfRule type="containsText" dxfId="3334" priority="4586" operator="containsText" text="Muy Bajo">
      <formula>NOT(ISERROR(SEARCH("Muy Bajo",M187)))</formula>
    </cfRule>
    <cfRule type="containsText" dxfId="3333" priority="4587" operator="containsText" text="No Aplica">
      <formula>NOT(ISERROR(SEARCH("No Aplica",M187)))</formula>
    </cfRule>
  </conditionalFormatting>
  <conditionalFormatting sqref="N187">
    <cfRule type="containsText" dxfId="3332" priority="4578" operator="containsText" text="MUY BAJA">
      <formula>NOT(ISERROR(SEARCH("MUY BAJA",N187)))</formula>
    </cfRule>
    <cfRule type="containsText" dxfId="3331" priority="4579" operator="containsText" text="BAJA">
      <formula>NOT(ISERROR(SEARCH("BAJA",N187)))</formula>
    </cfRule>
    <cfRule type="containsText" dxfId="3330" priority="4580" operator="containsText" text="MEDIA">
      <formula>NOT(ISERROR(SEARCH("MEDIA",N187)))</formula>
    </cfRule>
    <cfRule type="containsText" dxfId="3329" priority="4581" operator="containsText" text="ALTA">
      <formula>NOT(ISERROR(SEARCH("ALTA",N187)))</formula>
    </cfRule>
  </conditionalFormatting>
  <conditionalFormatting sqref="N187">
    <cfRule type="containsText" dxfId="3328" priority="4577" operator="containsText" text="MUY ALTA">
      <formula>NOT(ISERROR(SEARCH("MUY ALTA",N187)))</formula>
    </cfRule>
  </conditionalFormatting>
  <conditionalFormatting sqref="M194:M196 M198:M206">
    <cfRule type="containsText" dxfId="3327" priority="4549" operator="containsText" text="Muy Alto">
      <formula>NOT(ISERROR(SEARCH("Muy Alto",M194)))</formula>
    </cfRule>
    <cfRule type="beginsWith" dxfId="3326" priority="4550" operator="beginsWith" text="Alto">
      <formula>LEFT(M194,LEN("Alto"))="Alto"</formula>
    </cfRule>
    <cfRule type="containsText" dxfId="3325" priority="4551" operator="containsText" text="Medio">
      <formula>NOT(ISERROR(SEARCH("Medio",M194)))</formula>
    </cfRule>
    <cfRule type="beginsWith" dxfId="3324" priority="4552" operator="beginsWith" text="Bajo">
      <formula>LEFT(M194,LEN("Bajo"))="Bajo"</formula>
    </cfRule>
    <cfRule type="containsText" dxfId="3323" priority="4553" operator="containsText" text="Muy Bajo">
      <formula>NOT(ISERROR(SEARCH("Muy Bajo",M194)))</formula>
    </cfRule>
    <cfRule type="containsText" dxfId="3322" priority="4554" operator="containsText" text="No Aplica">
      <formula>NOT(ISERROR(SEARCH("No Aplica",M194)))</formula>
    </cfRule>
  </conditionalFormatting>
  <conditionalFormatting sqref="N194:N196 N198:N206">
    <cfRule type="containsText" dxfId="3321" priority="4545" operator="containsText" text="MUY BAJA">
      <formula>NOT(ISERROR(SEARCH("MUY BAJA",N194)))</formula>
    </cfRule>
    <cfRule type="containsText" dxfId="3320" priority="4546" operator="containsText" text="BAJA">
      <formula>NOT(ISERROR(SEARCH("BAJA",N194)))</formula>
    </cfRule>
    <cfRule type="containsText" dxfId="3319" priority="4547" operator="containsText" text="MEDIA">
      <formula>NOT(ISERROR(SEARCH("MEDIA",N194)))</formula>
    </cfRule>
    <cfRule type="containsText" dxfId="3318" priority="4548" operator="containsText" text="ALTA">
      <formula>NOT(ISERROR(SEARCH("ALTA",N194)))</formula>
    </cfRule>
  </conditionalFormatting>
  <conditionalFormatting sqref="N194:N196 N198:N206">
    <cfRule type="containsText" dxfId="3317" priority="4544" operator="containsText" text="MUY ALTA">
      <formula>NOT(ISERROR(SEARCH("MUY ALTA",N194)))</formula>
    </cfRule>
  </conditionalFormatting>
  <conditionalFormatting sqref="N15">
    <cfRule type="containsText" dxfId="3316" priority="4487" operator="containsText" text="MUY BAJA">
      <formula>NOT(ISERROR(SEARCH("MUY BAJA",N15)))</formula>
    </cfRule>
    <cfRule type="containsText" dxfId="3315" priority="4488" operator="containsText" text="BAJA">
      <formula>NOT(ISERROR(SEARCH("BAJA",N15)))</formula>
    </cfRule>
    <cfRule type="containsText" dxfId="3314" priority="4489" operator="containsText" text="MEDIA">
      <formula>NOT(ISERROR(SEARCH("MEDIA",N15)))</formula>
    </cfRule>
    <cfRule type="containsText" dxfId="3313" priority="4490" operator="containsText" text="ALTA">
      <formula>NOT(ISERROR(SEARCH("ALTA",N15)))</formula>
    </cfRule>
  </conditionalFormatting>
  <conditionalFormatting sqref="N15">
    <cfRule type="containsText" dxfId="3312" priority="4486" operator="containsText" text="MUY ALTA">
      <formula>NOT(ISERROR(SEARCH("MUY ALTA",N15)))</formula>
    </cfRule>
  </conditionalFormatting>
  <conditionalFormatting sqref="M15">
    <cfRule type="containsText" dxfId="3311" priority="4480" operator="containsText" text="Muy Alto">
      <formula>NOT(ISERROR(SEARCH("Muy Alto",M15)))</formula>
    </cfRule>
    <cfRule type="beginsWith" dxfId="3310" priority="4481" operator="beginsWith" text="Alto">
      <formula>LEFT(M15,LEN("Alto"))="Alto"</formula>
    </cfRule>
    <cfRule type="containsText" dxfId="3309" priority="4482" operator="containsText" text="Medio">
      <formula>NOT(ISERROR(SEARCH("Medio",M15)))</formula>
    </cfRule>
    <cfRule type="beginsWith" dxfId="3308" priority="4483" operator="beginsWith" text="Bajo">
      <formula>LEFT(M15,LEN("Bajo"))="Bajo"</formula>
    </cfRule>
    <cfRule type="containsText" dxfId="3307" priority="4484" operator="containsText" text="Muy Bajo">
      <formula>NOT(ISERROR(SEARCH("Muy Bajo",M15)))</formula>
    </cfRule>
    <cfRule type="containsText" dxfId="3306" priority="4485" operator="containsText" text="No Aplica">
      <formula>NOT(ISERROR(SEARCH("No Aplica",M15)))</formula>
    </cfRule>
  </conditionalFormatting>
  <conditionalFormatting sqref="M16">
    <cfRule type="containsText" dxfId="3305" priority="4469" operator="containsText" text="Muy Alto">
      <formula>NOT(ISERROR(SEARCH("Muy Alto",M16)))</formula>
    </cfRule>
    <cfRule type="beginsWith" dxfId="3304" priority="4470" operator="beginsWith" text="Alto">
      <formula>LEFT(M16,LEN("Alto"))="Alto"</formula>
    </cfRule>
    <cfRule type="containsText" dxfId="3303" priority="4471" operator="containsText" text="Medio">
      <formula>NOT(ISERROR(SEARCH("Medio",M16)))</formula>
    </cfRule>
    <cfRule type="beginsWith" dxfId="3302" priority="4472" operator="beginsWith" text="Bajo">
      <formula>LEFT(M16,LEN("Bajo"))="Bajo"</formula>
    </cfRule>
    <cfRule type="containsText" dxfId="3301" priority="4473" operator="containsText" text="Muy Bajo">
      <formula>NOT(ISERROR(SEARCH("Muy Bajo",M16)))</formula>
    </cfRule>
    <cfRule type="containsText" dxfId="3300" priority="4474" operator="containsText" text="No Aplica">
      <formula>NOT(ISERROR(SEARCH("No Aplica",M16)))</formula>
    </cfRule>
  </conditionalFormatting>
  <conditionalFormatting sqref="M18">
    <cfRule type="containsText" dxfId="3299" priority="4458" operator="containsText" text="Muy Alto">
      <formula>NOT(ISERROR(SEARCH("Muy Alto",M18)))</formula>
    </cfRule>
    <cfRule type="beginsWith" dxfId="3298" priority="4459" operator="beginsWith" text="Alto">
      <formula>LEFT(M18,LEN("Alto"))="Alto"</formula>
    </cfRule>
    <cfRule type="containsText" dxfId="3297" priority="4460" operator="containsText" text="Medio">
      <formula>NOT(ISERROR(SEARCH("Medio",M18)))</formula>
    </cfRule>
    <cfRule type="beginsWith" dxfId="3296" priority="4461" operator="beginsWith" text="Bajo">
      <formula>LEFT(M18,LEN("Bajo"))="Bajo"</formula>
    </cfRule>
    <cfRule type="containsText" dxfId="3295" priority="4462" operator="containsText" text="Muy Bajo">
      <formula>NOT(ISERROR(SEARCH("Muy Bajo",M18)))</formula>
    </cfRule>
    <cfRule type="containsText" dxfId="3294" priority="4463" operator="containsText" text="No Aplica">
      <formula>NOT(ISERROR(SEARCH("No Aplica",M18)))</formula>
    </cfRule>
  </conditionalFormatting>
  <conditionalFormatting sqref="M214:M221">
    <cfRule type="containsText" dxfId="3293" priority="3511" operator="containsText" text="Muy Alto">
      <formula>NOT(ISERROR(SEARCH("Muy Alto",M214)))</formula>
    </cfRule>
    <cfRule type="beginsWith" dxfId="3292" priority="3512" operator="beginsWith" text="Alto">
      <formula>LEFT(M214,LEN("Alto"))="Alto"</formula>
    </cfRule>
    <cfRule type="containsText" dxfId="3291" priority="3513" operator="containsText" text="Medio">
      <formula>NOT(ISERROR(SEARCH("Medio",M214)))</formula>
    </cfRule>
    <cfRule type="beginsWith" dxfId="3290" priority="3514" operator="beginsWith" text="Bajo">
      <formula>LEFT(M214,LEN("Bajo"))="Bajo"</formula>
    </cfRule>
    <cfRule type="containsText" dxfId="3289" priority="3515" operator="containsText" text="Muy Bajo">
      <formula>NOT(ISERROR(SEARCH("Muy Bajo",M214)))</formula>
    </cfRule>
    <cfRule type="containsText" dxfId="3288" priority="3516" operator="containsText" text="No Aplica">
      <formula>NOT(ISERROR(SEARCH("No Aplica",M214)))</formula>
    </cfRule>
  </conditionalFormatting>
  <conditionalFormatting sqref="AA10 AA15:AA16 AA158 AA151 AA144 AA146 AA140 AA142 AA135 AA130 AA125 AA120:AA122 AA115 AA105 AA110 AA95 AA100 AA60 AA180:AA189 AA18:AA19 AA21 AA23 AA25 AA27 AA29 AA31 AA33 AA35 AA37 AA39 AA41 AA43 AA45 AA47 AA49 AA51 AA53 AA55 AA65:AA66 AA68 AA70 AA72 AA74 AA76 AA78 AA80 AA82 AA84 AA86 AA88 AA90 AA164:AA176 AA192:AA193">
    <cfRule type="cellIs" dxfId="3287" priority="4361" operator="equal">
      <formula>"Extremo"</formula>
    </cfRule>
    <cfRule type="cellIs" dxfId="3286" priority="4362" operator="equal">
      <formula>"Alto"</formula>
    </cfRule>
    <cfRule type="cellIs" dxfId="3285" priority="4363" operator="equal">
      <formula>"Moderado"</formula>
    </cfRule>
    <cfRule type="cellIs" dxfId="3284" priority="4364" operator="equal">
      <formula>"Bajo"</formula>
    </cfRule>
  </conditionalFormatting>
  <conditionalFormatting sqref="M182">
    <cfRule type="containsText" dxfId="3283" priority="3828" operator="containsText" text="Muy Alto">
      <formula>NOT(ISERROR(SEARCH("Muy Alto",M182)))</formula>
    </cfRule>
    <cfRule type="beginsWith" dxfId="3282" priority="3829" operator="beginsWith" text="Alto">
      <formula>LEFT(M182,LEN("Alto"))="Alto"</formula>
    </cfRule>
    <cfRule type="containsText" dxfId="3281" priority="3830" operator="containsText" text="Medio">
      <formula>NOT(ISERROR(SEARCH("Medio",M182)))</formula>
    </cfRule>
    <cfRule type="beginsWith" dxfId="3280" priority="3831" operator="beginsWith" text="Bajo">
      <formula>LEFT(M182,LEN("Bajo"))="Bajo"</formula>
    </cfRule>
    <cfRule type="containsText" dxfId="3279" priority="3832" operator="containsText" text="Muy Bajo">
      <formula>NOT(ISERROR(SEARCH("Muy Bajo",M182)))</formula>
    </cfRule>
    <cfRule type="containsText" dxfId="3278" priority="3833" operator="containsText" text="No Aplica">
      <formula>NOT(ISERROR(SEARCH("No Aplica",M182)))</formula>
    </cfRule>
  </conditionalFormatting>
  <conditionalFormatting sqref="N164">
    <cfRule type="containsText" dxfId="3277" priority="4268" operator="containsText" text="MUY BAJA">
      <formula>NOT(ISERROR(SEARCH("MUY BAJA",N164)))</formula>
    </cfRule>
    <cfRule type="containsText" dxfId="3276" priority="4269" operator="containsText" text="BAJA">
      <formula>NOT(ISERROR(SEARCH("BAJA",N164)))</formula>
    </cfRule>
    <cfRule type="containsText" dxfId="3275" priority="4270" operator="containsText" text="MEDIA">
      <formula>NOT(ISERROR(SEARCH("MEDIA",N164)))</formula>
    </cfRule>
    <cfRule type="containsText" dxfId="3274" priority="4271" operator="containsText" text="ALTA">
      <formula>NOT(ISERROR(SEARCH("ALTA",N164)))</formula>
    </cfRule>
  </conditionalFormatting>
  <conditionalFormatting sqref="N164">
    <cfRule type="containsText" dxfId="3273" priority="4267" operator="containsText" text="MUY ALTA">
      <formula>NOT(ISERROR(SEARCH("MUY ALTA",N164)))</formula>
    </cfRule>
  </conditionalFormatting>
  <conditionalFormatting sqref="K164 G164 I164">
    <cfRule type="cellIs" dxfId="3272" priority="4266" operator="equal">
      <formula>"No Aplica"</formula>
    </cfRule>
    <cfRule type="beginsWith" dxfId="3271" priority="4272" operator="beginsWith" text="Alta">
      <formula>LEFT(G164,LEN("Alta"))="Alta"</formula>
    </cfRule>
    <cfRule type="containsText" dxfId="3270" priority="4273" operator="containsText" text="Muy Alta">
      <formula>NOT(ISERROR(SEARCH("Muy Alta",G164)))</formula>
    </cfRule>
    <cfRule type="containsText" dxfId="3269" priority="4274" operator="containsText" text="Muy Baja">
      <formula>NOT(ISERROR(SEARCH("Muy Baja",G164)))</formula>
    </cfRule>
    <cfRule type="beginsWith" dxfId="3268" priority="4275" operator="beginsWith" text="Baja">
      <formula>LEFT(G164,LEN("Baja"))="Baja"</formula>
    </cfRule>
    <cfRule type="containsText" dxfId="3267" priority="4276" operator="containsText" text="Media">
      <formula>NOT(ISERROR(SEARCH("Media",G164)))</formula>
    </cfRule>
  </conditionalFormatting>
  <conditionalFormatting sqref="M164">
    <cfRule type="containsText" dxfId="3266" priority="4260" operator="containsText" text="Muy Alto">
      <formula>NOT(ISERROR(SEARCH("Muy Alto",M164)))</formula>
    </cfRule>
    <cfRule type="beginsWith" dxfId="3265" priority="4261" operator="beginsWith" text="Alto">
      <formula>LEFT(M164,LEN("Alto"))="Alto"</formula>
    </cfRule>
    <cfRule type="containsText" dxfId="3264" priority="4262" operator="containsText" text="Medio">
      <formula>NOT(ISERROR(SEARCH("Medio",M164)))</formula>
    </cfRule>
    <cfRule type="beginsWith" dxfId="3263" priority="4263" operator="beginsWith" text="Bajo">
      <formula>LEFT(M164,LEN("Bajo"))="Bajo"</formula>
    </cfRule>
    <cfRule type="containsText" dxfId="3262" priority="4264" operator="containsText" text="Muy Bajo">
      <formula>NOT(ISERROR(SEARCH("Muy Bajo",M164)))</formula>
    </cfRule>
    <cfRule type="containsText" dxfId="3261" priority="4265" operator="containsText" text="No Aplica">
      <formula>NOT(ISERROR(SEARCH("No Aplica",M164)))</formula>
    </cfRule>
  </conditionalFormatting>
  <conditionalFormatting sqref="N165">
    <cfRule type="containsText" dxfId="3260" priority="4249" operator="containsText" text="MUY BAJA">
      <formula>NOT(ISERROR(SEARCH("MUY BAJA",N165)))</formula>
    </cfRule>
    <cfRule type="containsText" dxfId="3259" priority="4250" operator="containsText" text="BAJA">
      <formula>NOT(ISERROR(SEARCH("BAJA",N165)))</formula>
    </cfRule>
    <cfRule type="containsText" dxfId="3258" priority="4251" operator="containsText" text="MEDIA">
      <formula>NOT(ISERROR(SEARCH("MEDIA",N165)))</formula>
    </cfRule>
    <cfRule type="containsText" dxfId="3257" priority="4252" operator="containsText" text="ALTA">
      <formula>NOT(ISERROR(SEARCH("ALTA",N165)))</formula>
    </cfRule>
  </conditionalFormatting>
  <conditionalFormatting sqref="N165">
    <cfRule type="containsText" dxfId="3256" priority="4248" operator="containsText" text="MUY ALTA">
      <formula>NOT(ISERROR(SEARCH("MUY ALTA",N165)))</formula>
    </cfRule>
  </conditionalFormatting>
  <conditionalFormatting sqref="K165 G165 I165">
    <cfRule type="cellIs" dxfId="3255" priority="4247" operator="equal">
      <formula>"No Aplica"</formula>
    </cfRule>
    <cfRule type="beginsWith" dxfId="3254" priority="4253" operator="beginsWith" text="Alta">
      <formula>LEFT(G165,LEN("Alta"))="Alta"</formula>
    </cfRule>
    <cfRule type="containsText" dxfId="3253" priority="4254" operator="containsText" text="Muy Alta">
      <formula>NOT(ISERROR(SEARCH("Muy Alta",G165)))</formula>
    </cfRule>
    <cfRule type="containsText" dxfId="3252" priority="4255" operator="containsText" text="Muy Baja">
      <formula>NOT(ISERROR(SEARCH("Muy Baja",G165)))</formula>
    </cfRule>
    <cfRule type="beginsWith" dxfId="3251" priority="4256" operator="beginsWith" text="Baja">
      <formula>LEFT(G165,LEN("Baja"))="Baja"</formula>
    </cfRule>
    <cfRule type="containsText" dxfId="3250" priority="4257" operator="containsText" text="Media">
      <formula>NOT(ISERROR(SEARCH("Media",G165)))</formula>
    </cfRule>
  </conditionalFormatting>
  <conditionalFormatting sqref="M165">
    <cfRule type="containsText" dxfId="3249" priority="4241" operator="containsText" text="Muy Alto">
      <formula>NOT(ISERROR(SEARCH("Muy Alto",M165)))</formula>
    </cfRule>
    <cfRule type="beginsWith" dxfId="3248" priority="4242" operator="beginsWith" text="Alto">
      <formula>LEFT(M165,LEN("Alto"))="Alto"</formula>
    </cfRule>
    <cfRule type="containsText" dxfId="3247" priority="4243" operator="containsText" text="Medio">
      <formula>NOT(ISERROR(SEARCH("Medio",M165)))</formula>
    </cfRule>
    <cfRule type="beginsWith" dxfId="3246" priority="4244" operator="beginsWith" text="Bajo">
      <formula>LEFT(M165,LEN("Bajo"))="Bajo"</formula>
    </cfRule>
    <cfRule type="containsText" dxfId="3245" priority="4245" operator="containsText" text="Muy Bajo">
      <formula>NOT(ISERROR(SEARCH("Muy Bajo",M165)))</formula>
    </cfRule>
    <cfRule type="containsText" dxfId="3244" priority="4246" operator="containsText" text="No Aplica">
      <formula>NOT(ISERROR(SEARCH("No Aplica",M165)))</formula>
    </cfRule>
  </conditionalFormatting>
  <conditionalFormatting sqref="N172">
    <cfRule type="containsText" dxfId="3243" priority="4151" operator="containsText" text="MUY BAJA">
      <formula>NOT(ISERROR(SEARCH("MUY BAJA",N172)))</formula>
    </cfRule>
    <cfRule type="containsText" dxfId="3242" priority="4152" operator="containsText" text="BAJA">
      <formula>NOT(ISERROR(SEARCH("BAJA",N172)))</formula>
    </cfRule>
    <cfRule type="containsText" dxfId="3241" priority="4153" operator="containsText" text="MEDIA">
      <formula>NOT(ISERROR(SEARCH("MEDIA",N172)))</formula>
    </cfRule>
    <cfRule type="containsText" dxfId="3240" priority="4154" operator="containsText" text="ALTA">
      <formula>NOT(ISERROR(SEARCH("ALTA",N172)))</formula>
    </cfRule>
  </conditionalFormatting>
  <conditionalFormatting sqref="N172">
    <cfRule type="containsText" dxfId="3239" priority="4150" operator="containsText" text="MUY ALTA">
      <formula>NOT(ISERROR(SEARCH("MUY ALTA",N172)))</formula>
    </cfRule>
  </conditionalFormatting>
  <conditionalFormatting sqref="K172 G172 I172">
    <cfRule type="cellIs" dxfId="3238" priority="4149" operator="equal">
      <formula>"No Aplica"</formula>
    </cfRule>
    <cfRule type="beginsWith" dxfId="3237" priority="4155" operator="beginsWith" text="Alta">
      <formula>LEFT(G172,LEN("Alta"))="Alta"</formula>
    </cfRule>
    <cfRule type="containsText" dxfId="3236" priority="4156" operator="containsText" text="Muy Alta">
      <formula>NOT(ISERROR(SEARCH("Muy Alta",G172)))</formula>
    </cfRule>
    <cfRule type="containsText" dxfId="3235" priority="4157" operator="containsText" text="Muy Baja">
      <formula>NOT(ISERROR(SEARCH("Muy Baja",G172)))</formula>
    </cfRule>
    <cfRule type="beginsWith" dxfId="3234" priority="4158" operator="beginsWith" text="Baja">
      <formula>LEFT(G172,LEN("Baja"))="Baja"</formula>
    </cfRule>
    <cfRule type="containsText" dxfId="3233" priority="4159" operator="containsText" text="Media">
      <formula>NOT(ISERROR(SEARCH("Media",G172)))</formula>
    </cfRule>
  </conditionalFormatting>
  <conditionalFormatting sqref="M172">
    <cfRule type="containsText" dxfId="3232" priority="4143" operator="containsText" text="Muy Alto">
      <formula>NOT(ISERROR(SEARCH("Muy Alto",M172)))</formula>
    </cfRule>
    <cfRule type="beginsWith" dxfId="3231" priority="4144" operator="beginsWith" text="Alto">
      <formula>LEFT(M172,LEN("Alto"))="Alto"</formula>
    </cfRule>
    <cfRule type="containsText" dxfId="3230" priority="4145" operator="containsText" text="Medio">
      <formula>NOT(ISERROR(SEARCH("Medio",M172)))</formula>
    </cfRule>
    <cfRule type="beginsWith" dxfId="3229" priority="4146" operator="beginsWith" text="Bajo">
      <formula>LEFT(M172,LEN("Bajo"))="Bajo"</formula>
    </cfRule>
    <cfRule type="containsText" dxfId="3228" priority="4147" operator="containsText" text="Muy Bajo">
      <formula>NOT(ISERROR(SEARCH("Muy Bajo",M172)))</formula>
    </cfRule>
    <cfRule type="containsText" dxfId="3227" priority="4148" operator="containsText" text="No Aplica">
      <formula>NOT(ISERROR(SEARCH("No Aplica",M172)))</formula>
    </cfRule>
  </conditionalFormatting>
  <conditionalFormatting sqref="N173">
    <cfRule type="containsText" dxfId="3226" priority="4132" operator="containsText" text="MUY BAJA">
      <formula>NOT(ISERROR(SEARCH("MUY BAJA",N173)))</formula>
    </cfRule>
    <cfRule type="containsText" dxfId="3225" priority="4133" operator="containsText" text="BAJA">
      <formula>NOT(ISERROR(SEARCH("BAJA",N173)))</formula>
    </cfRule>
    <cfRule type="containsText" dxfId="3224" priority="4134" operator="containsText" text="MEDIA">
      <formula>NOT(ISERROR(SEARCH("MEDIA",N173)))</formula>
    </cfRule>
    <cfRule type="containsText" dxfId="3223" priority="4135" operator="containsText" text="ALTA">
      <formula>NOT(ISERROR(SEARCH("ALTA",N173)))</formula>
    </cfRule>
  </conditionalFormatting>
  <conditionalFormatting sqref="N173">
    <cfRule type="containsText" dxfId="3222" priority="4131" operator="containsText" text="MUY ALTA">
      <formula>NOT(ISERROR(SEARCH("MUY ALTA",N173)))</formula>
    </cfRule>
  </conditionalFormatting>
  <conditionalFormatting sqref="K173 G173 I173">
    <cfRule type="cellIs" dxfId="3221" priority="4130" operator="equal">
      <formula>"No Aplica"</formula>
    </cfRule>
    <cfRule type="beginsWith" dxfId="3220" priority="4136" operator="beginsWith" text="Alta">
      <formula>LEFT(G173,LEN("Alta"))="Alta"</formula>
    </cfRule>
    <cfRule type="containsText" dxfId="3219" priority="4137" operator="containsText" text="Muy Alta">
      <formula>NOT(ISERROR(SEARCH("Muy Alta",G173)))</formula>
    </cfRule>
    <cfRule type="containsText" dxfId="3218" priority="4138" operator="containsText" text="Muy Baja">
      <formula>NOT(ISERROR(SEARCH("Muy Baja",G173)))</formula>
    </cfRule>
    <cfRule type="beginsWith" dxfId="3217" priority="4139" operator="beginsWith" text="Baja">
      <formula>LEFT(G173,LEN("Baja"))="Baja"</formula>
    </cfRule>
    <cfRule type="containsText" dxfId="3216" priority="4140" operator="containsText" text="Media">
      <formula>NOT(ISERROR(SEARCH("Media",G173)))</formula>
    </cfRule>
  </conditionalFormatting>
  <conditionalFormatting sqref="M173">
    <cfRule type="containsText" dxfId="3215" priority="4124" operator="containsText" text="Muy Alto">
      <formula>NOT(ISERROR(SEARCH("Muy Alto",M173)))</formula>
    </cfRule>
    <cfRule type="beginsWith" dxfId="3214" priority="4125" operator="beginsWith" text="Alto">
      <formula>LEFT(M173,LEN("Alto"))="Alto"</formula>
    </cfRule>
    <cfRule type="containsText" dxfId="3213" priority="4126" operator="containsText" text="Medio">
      <formula>NOT(ISERROR(SEARCH("Medio",M173)))</formula>
    </cfRule>
    <cfRule type="beginsWith" dxfId="3212" priority="4127" operator="beginsWith" text="Bajo">
      <formula>LEFT(M173,LEN("Bajo"))="Bajo"</formula>
    </cfRule>
    <cfRule type="containsText" dxfId="3211" priority="4128" operator="containsText" text="Muy Bajo">
      <formula>NOT(ISERROR(SEARCH("Muy Bajo",M173)))</formula>
    </cfRule>
    <cfRule type="containsText" dxfId="3210" priority="4129" operator="containsText" text="No Aplica">
      <formula>NOT(ISERROR(SEARCH("No Aplica",M173)))</formula>
    </cfRule>
  </conditionalFormatting>
  <conditionalFormatting sqref="N174">
    <cfRule type="containsText" dxfId="3209" priority="4113" operator="containsText" text="MUY BAJA">
      <formula>NOT(ISERROR(SEARCH("MUY BAJA",N174)))</formula>
    </cfRule>
    <cfRule type="containsText" dxfId="3208" priority="4114" operator="containsText" text="BAJA">
      <formula>NOT(ISERROR(SEARCH("BAJA",N174)))</formula>
    </cfRule>
    <cfRule type="containsText" dxfId="3207" priority="4115" operator="containsText" text="MEDIA">
      <formula>NOT(ISERROR(SEARCH("MEDIA",N174)))</formula>
    </cfRule>
    <cfRule type="containsText" dxfId="3206" priority="4116" operator="containsText" text="ALTA">
      <formula>NOT(ISERROR(SEARCH("ALTA",N174)))</formula>
    </cfRule>
  </conditionalFormatting>
  <conditionalFormatting sqref="N174">
    <cfRule type="containsText" dxfId="3205" priority="4112" operator="containsText" text="MUY ALTA">
      <formula>NOT(ISERROR(SEARCH("MUY ALTA",N174)))</formula>
    </cfRule>
  </conditionalFormatting>
  <conditionalFormatting sqref="K174 G174 I174">
    <cfRule type="cellIs" dxfId="3204" priority="4111" operator="equal">
      <formula>"No Aplica"</formula>
    </cfRule>
    <cfRule type="beginsWith" dxfId="3203" priority="4117" operator="beginsWith" text="Alta">
      <formula>LEFT(G174,LEN("Alta"))="Alta"</formula>
    </cfRule>
    <cfRule type="containsText" dxfId="3202" priority="4118" operator="containsText" text="Muy Alta">
      <formula>NOT(ISERROR(SEARCH("Muy Alta",G174)))</formula>
    </cfRule>
    <cfRule type="containsText" dxfId="3201" priority="4119" operator="containsText" text="Muy Baja">
      <formula>NOT(ISERROR(SEARCH("Muy Baja",G174)))</formula>
    </cfRule>
    <cfRule type="beginsWith" dxfId="3200" priority="4120" operator="beginsWith" text="Baja">
      <formula>LEFT(G174,LEN("Baja"))="Baja"</formula>
    </cfRule>
    <cfRule type="containsText" dxfId="3199" priority="4121" operator="containsText" text="Media">
      <formula>NOT(ISERROR(SEARCH("Media",G174)))</formula>
    </cfRule>
  </conditionalFormatting>
  <conditionalFormatting sqref="M174">
    <cfRule type="containsText" dxfId="3198" priority="4105" operator="containsText" text="Muy Alto">
      <formula>NOT(ISERROR(SEARCH("Muy Alto",M174)))</formula>
    </cfRule>
    <cfRule type="beginsWith" dxfId="3197" priority="4106" operator="beginsWith" text="Alto">
      <formula>LEFT(M174,LEN("Alto"))="Alto"</formula>
    </cfRule>
    <cfRule type="containsText" dxfId="3196" priority="4107" operator="containsText" text="Medio">
      <formula>NOT(ISERROR(SEARCH("Medio",M174)))</formula>
    </cfRule>
    <cfRule type="beginsWith" dxfId="3195" priority="4108" operator="beginsWith" text="Bajo">
      <formula>LEFT(M174,LEN("Bajo"))="Bajo"</formula>
    </cfRule>
    <cfRule type="containsText" dxfId="3194" priority="4109" operator="containsText" text="Muy Bajo">
      <formula>NOT(ISERROR(SEARCH("Muy Bajo",M174)))</formula>
    </cfRule>
    <cfRule type="containsText" dxfId="3193" priority="4110" operator="containsText" text="No Aplica">
      <formula>NOT(ISERROR(SEARCH("No Aplica",M174)))</formula>
    </cfRule>
  </conditionalFormatting>
  <conditionalFormatting sqref="N185">
    <cfRule type="containsText" dxfId="3192" priority="4094" operator="containsText" text="MUY BAJA">
      <formula>NOT(ISERROR(SEARCH("MUY BAJA",N185)))</formula>
    </cfRule>
    <cfRule type="containsText" dxfId="3191" priority="4095" operator="containsText" text="BAJA">
      <formula>NOT(ISERROR(SEARCH("BAJA",N185)))</formula>
    </cfRule>
    <cfRule type="containsText" dxfId="3190" priority="4096" operator="containsText" text="MEDIA">
      <formula>NOT(ISERROR(SEARCH("MEDIA",N185)))</formula>
    </cfRule>
    <cfRule type="containsText" dxfId="3189" priority="4097" operator="containsText" text="ALTA">
      <formula>NOT(ISERROR(SEARCH("ALTA",N185)))</formula>
    </cfRule>
  </conditionalFormatting>
  <conditionalFormatting sqref="N185">
    <cfRule type="containsText" dxfId="3188" priority="4093" operator="containsText" text="MUY ALTA">
      <formula>NOT(ISERROR(SEARCH("MUY ALTA",N185)))</formula>
    </cfRule>
  </conditionalFormatting>
  <conditionalFormatting sqref="K185 G185 I185">
    <cfRule type="cellIs" dxfId="3187" priority="4092" operator="equal">
      <formula>"No Aplica"</formula>
    </cfRule>
    <cfRule type="beginsWith" dxfId="3186" priority="4098" operator="beginsWith" text="Alta">
      <formula>LEFT(G185,LEN("Alta"))="Alta"</formula>
    </cfRule>
    <cfRule type="containsText" dxfId="3185" priority="4099" operator="containsText" text="Muy Alta">
      <formula>NOT(ISERROR(SEARCH("Muy Alta",G185)))</formula>
    </cfRule>
    <cfRule type="containsText" dxfId="3184" priority="4100" operator="containsText" text="Muy Baja">
      <formula>NOT(ISERROR(SEARCH("Muy Baja",G185)))</formula>
    </cfRule>
    <cfRule type="beginsWith" dxfId="3183" priority="4101" operator="beginsWith" text="Baja">
      <formula>LEFT(G185,LEN("Baja"))="Baja"</formula>
    </cfRule>
    <cfRule type="containsText" dxfId="3182" priority="4102" operator="containsText" text="Media">
      <formula>NOT(ISERROR(SEARCH("Media",G185)))</formula>
    </cfRule>
  </conditionalFormatting>
  <conditionalFormatting sqref="M185">
    <cfRule type="containsText" dxfId="3181" priority="4086" operator="containsText" text="Muy Alto">
      <formula>NOT(ISERROR(SEARCH("Muy Alto",M185)))</formula>
    </cfRule>
    <cfRule type="beginsWith" dxfId="3180" priority="4087" operator="beginsWith" text="Alto">
      <formula>LEFT(M185,LEN("Alto"))="Alto"</formula>
    </cfRule>
    <cfRule type="containsText" dxfId="3179" priority="4088" operator="containsText" text="Medio">
      <formula>NOT(ISERROR(SEARCH("Medio",M185)))</formula>
    </cfRule>
    <cfRule type="beginsWith" dxfId="3178" priority="4089" operator="beginsWith" text="Bajo">
      <formula>LEFT(M185,LEN("Bajo"))="Bajo"</formula>
    </cfRule>
    <cfRule type="containsText" dxfId="3177" priority="4090" operator="containsText" text="Muy Bajo">
      <formula>NOT(ISERROR(SEARCH("Muy Bajo",M185)))</formula>
    </cfRule>
    <cfRule type="containsText" dxfId="3176" priority="4091" operator="containsText" text="No Aplica">
      <formula>NOT(ISERROR(SEARCH("No Aplica",M185)))</formula>
    </cfRule>
  </conditionalFormatting>
  <conditionalFormatting sqref="N186">
    <cfRule type="containsText" dxfId="3175" priority="4018" operator="containsText" text="MUY BAJA">
      <formula>NOT(ISERROR(SEARCH("MUY BAJA",N186)))</formula>
    </cfRule>
    <cfRule type="containsText" dxfId="3174" priority="4019" operator="containsText" text="BAJA">
      <formula>NOT(ISERROR(SEARCH("BAJA",N186)))</formula>
    </cfRule>
    <cfRule type="containsText" dxfId="3173" priority="4020" operator="containsText" text="MEDIA">
      <formula>NOT(ISERROR(SEARCH("MEDIA",N186)))</formula>
    </cfRule>
    <cfRule type="containsText" dxfId="3172" priority="4021" operator="containsText" text="ALTA">
      <formula>NOT(ISERROR(SEARCH("ALTA",N186)))</formula>
    </cfRule>
  </conditionalFormatting>
  <conditionalFormatting sqref="N186">
    <cfRule type="containsText" dxfId="3171" priority="4017" operator="containsText" text="MUY ALTA">
      <formula>NOT(ISERROR(SEARCH("MUY ALTA",N186)))</formula>
    </cfRule>
  </conditionalFormatting>
  <conditionalFormatting sqref="K186 G186 I186">
    <cfRule type="cellIs" dxfId="3170" priority="4016" operator="equal">
      <formula>"No Aplica"</formula>
    </cfRule>
    <cfRule type="beginsWith" dxfId="3169" priority="4022" operator="beginsWith" text="Alta">
      <formula>LEFT(G186,LEN("Alta"))="Alta"</formula>
    </cfRule>
    <cfRule type="containsText" dxfId="3168" priority="4023" operator="containsText" text="Muy Alta">
      <formula>NOT(ISERROR(SEARCH("Muy Alta",G186)))</formula>
    </cfRule>
    <cfRule type="containsText" dxfId="3167" priority="4024" operator="containsText" text="Muy Baja">
      <formula>NOT(ISERROR(SEARCH("Muy Baja",G186)))</formula>
    </cfRule>
    <cfRule type="beginsWith" dxfId="3166" priority="4025" operator="beginsWith" text="Baja">
      <formula>LEFT(G186,LEN("Baja"))="Baja"</formula>
    </cfRule>
    <cfRule type="containsText" dxfId="3165" priority="4026" operator="containsText" text="Media">
      <formula>NOT(ISERROR(SEARCH("Media",G186)))</formula>
    </cfRule>
  </conditionalFormatting>
  <conditionalFormatting sqref="M186">
    <cfRule type="containsText" dxfId="3164" priority="4010" operator="containsText" text="Muy Alto">
      <formula>NOT(ISERROR(SEARCH("Muy Alto",M186)))</formula>
    </cfRule>
    <cfRule type="beginsWith" dxfId="3163" priority="4011" operator="beginsWith" text="Alto">
      <formula>LEFT(M186,LEN("Alto"))="Alto"</formula>
    </cfRule>
    <cfRule type="containsText" dxfId="3162" priority="4012" operator="containsText" text="Medio">
      <formula>NOT(ISERROR(SEARCH("Medio",M186)))</formula>
    </cfRule>
    <cfRule type="beginsWith" dxfId="3161" priority="4013" operator="beginsWith" text="Bajo">
      <formula>LEFT(M186,LEN("Bajo"))="Bajo"</formula>
    </cfRule>
    <cfRule type="containsText" dxfId="3160" priority="4014" operator="containsText" text="Muy Bajo">
      <formula>NOT(ISERROR(SEARCH("Muy Bajo",M186)))</formula>
    </cfRule>
    <cfRule type="containsText" dxfId="3159" priority="4015" operator="containsText" text="No Aplica">
      <formula>NOT(ISERROR(SEARCH("No Aplica",M186)))</formula>
    </cfRule>
  </conditionalFormatting>
  <conditionalFormatting sqref="N182">
    <cfRule type="containsText" dxfId="3158" priority="3835" operator="containsText" text="MUY BAJA">
      <formula>NOT(ISERROR(SEARCH("MUY BAJA",N182)))</formula>
    </cfRule>
    <cfRule type="containsText" dxfId="3157" priority="3836" operator="containsText" text="BAJA">
      <formula>NOT(ISERROR(SEARCH("BAJA",N182)))</formula>
    </cfRule>
    <cfRule type="containsText" dxfId="3156" priority="3837" operator="containsText" text="MEDIA">
      <formula>NOT(ISERROR(SEARCH("MEDIA",N182)))</formula>
    </cfRule>
    <cfRule type="containsText" dxfId="3155" priority="3838" operator="containsText" text="ALTA">
      <formula>NOT(ISERROR(SEARCH("ALTA",N182)))</formula>
    </cfRule>
  </conditionalFormatting>
  <conditionalFormatting sqref="N182">
    <cfRule type="containsText" dxfId="3154" priority="3834" operator="containsText" text="MUY ALTA">
      <formula>NOT(ISERROR(SEARCH("MUY ALTA",N182)))</formula>
    </cfRule>
  </conditionalFormatting>
  <conditionalFormatting sqref="W200">
    <cfRule type="cellIs" dxfId="3153" priority="3813" operator="equal">
      <formula>"Menor"</formula>
    </cfRule>
    <cfRule type="cellIs" dxfId="3152" priority="3814" operator="equal">
      <formula>"Catastrófico"</formula>
    </cfRule>
    <cfRule type="cellIs" dxfId="3151" priority="3815" operator="equal">
      <formula>"Insignificante"</formula>
    </cfRule>
    <cfRule type="cellIs" dxfId="3150" priority="3816" operator="equal">
      <formula>"Moderado"</formula>
    </cfRule>
    <cfRule type="cellIs" dxfId="3149" priority="3817" operator="equal">
      <formula>"Mayor"</formula>
    </cfRule>
  </conditionalFormatting>
  <conditionalFormatting sqref="I10:I13 K10:K13">
    <cfRule type="cellIs" dxfId="3148" priority="3807" operator="equal">
      <formula>"No Aplica"</formula>
    </cfRule>
    <cfRule type="beginsWith" dxfId="3147" priority="3808" operator="beginsWith" text="Alta">
      <formula>LEFT(I10,LEN("Alta"))="Alta"</formula>
    </cfRule>
    <cfRule type="containsText" dxfId="3146" priority="3809" operator="containsText" text="Muy Alta">
      <formula>NOT(ISERROR(SEARCH("Muy Alta",I10)))</formula>
    </cfRule>
    <cfRule type="containsText" dxfId="3145" priority="3810" operator="containsText" text="Muy Baja">
      <formula>NOT(ISERROR(SEARCH("Muy Baja",I10)))</formula>
    </cfRule>
    <cfRule type="beginsWith" dxfId="3144" priority="3811" operator="beginsWith" text="Baja">
      <formula>LEFT(I10,LEN("Baja"))="Baja"</formula>
    </cfRule>
    <cfRule type="containsText" dxfId="3143" priority="3812" operator="containsText" text="Media">
      <formula>NOT(ISERROR(SEARCH("Media",I10)))</formula>
    </cfRule>
  </conditionalFormatting>
  <conditionalFormatting sqref="W25">
    <cfRule type="cellIs" dxfId="3142" priority="3106" operator="equal">
      <formula>"Catastrófico"</formula>
    </cfRule>
    <cfRule type="cellIs" dxfId="3141" priority="3107" operator="equal">
      <formula>"Mayor"</formula>
    </cfRule>
    <cfRule type="cellIs" dxfId="3140" priority="3108" operator="equal">
      <formula>"Moderado"</formula>
    </cfRule>
    <cfRule type="cellIs" dxfId="3139" priority="3109" operator="equal">
      <formula>"Menor"</formula>
    </cfRule>
    <cfRule type="cellIs" dxfId="3138" priority="3110" operator="equal">
      <formula>"Insignificante"</formula>
    </cfRule>
  </conditionalFormatting>
  <conditionalFormatting sqref="W27">
    <cfRule type="cellIs" dxfId="3137" priority="3096" operator="equal">
      <formula>"Catastrófico"</formula>
    </cfRule>
    <cfRule type="cellIs" dxfId="3136" priority="3097" operator="equal">
      <formula>"Mayor"</formula>
    </cfRule>
    <cfRule type="cellIs" dxfId="3135" priority="3098" operator="equal">
      <formula>"Moderado"</formula>
    </cfRule>
    <cfRule type="cellIs" dxfId="3134" priority="3099" operator="equal">
      <formula>"Menor"</formula>
    </cfRule>
    <cfRule type="cellIs" dxfId="3133" priority="3100" operator="equal">
      <formula>"Insignificante"</formula>
    </cfRule>
  </conditionalFormatting>
  <conditionalFormatting sqref="W205:W211">
    <cfRule type="cellIs" dxfId="3132" priority="3732" operator="equal">
      <formula>"Catastrófico"</formula>
    </cfRule>
    <cfRule type="cellIs" dxfId="3131" priority="3733" operator="equal">
      <formula>"Mayor"</formula>
    </cfRule>
    <cfRule type="cellIs" dxfId="3130" priority="3734" operator="equal">
      <formula>"Moderado"</formula>
    </cfRule>
    <cfRule type="cellIs" dxfId="3129" priority="3735" operator="equal">
      <formula>"Menor"</formula>
    </cfRule>
    <cfRule type="cellIs" dxfId="3128" priority="3736" operator="equal">
      <formula>"Insignificante"</formula>
    </cfRule>
  </conditionalFormatting>
  <conditionalFormatting sqref="Y15 Y18">
    <cfRule type="cellIs" dxfId="3127" priority="3722" operator="equal">
      <formula>"Casi Seguro"</formula>
    </cfRule>
    <cfRule type="cellIs" dxfId="3126" priority="3723" operator="equal">
      <formula>"Probable"</formula>
    </cfRule>
    <cfRule type="cellIs" dxfId="3125" priority="3724" operator="equal">
      <formula>"Posible"</formula>
    </cfRule>
    <cfRule type="cellIs" dxfId="3124" priority="3725" operator="equal">
      <formula>"Improbable"</formula>
    </cfRule>
    <cfRule type="cellIs" dxfId="3123" priority="3726" operator="equal">
      <formula>"Raro"</formula>
    </cfRule>
  </conditionalFormatting>
  <conditionalFormatting sqref="Y197:Y211">
    <cfRule type="cellIs" dxfId="3122" priority="3702" operator="equal">
      <formula>"Casi Seguro"</formula>
    </cfRule>
    <cfRule type="cellIs" dxfId="3121" priority="3703" operator="equal">
      <formula>"Probable"</formula>
    </cfRule>
    <cfRule type="cellIs" dxfId="3120" priority="3704" operator="equal">
      <formula>"Posible"</formula>
    </cfRule>
    <cfRule type="cellIs" dxfId="3119" priority="3705" operator="equal">
      <formula>"Improbable"</formula>
    </cfRule>
    <cfRule type="cellIs" dxfId="3118" priority="3706" operator="equal">
      <formula>"Raro"</formula>
    </cfRule>
  </conditionalFormatting>
  <conditionalFormatting sqref="N16">
    <cfRule type="containsText" dxfId="3117" priority="3688" operator="containsText" text="MUY BAJA">
      <formula>NOT(ISERROR(SEARCH("MUY BAJA",N16)))</formula>
    </cfRule>
    <cfRule type="containsText" dxfId="3116" priority="3689" operator="containsText" text="BAJA">
      <formula>NOT(ISERROR(SEARCH("BAJA",N16)))</formula>
    </cfRule>
    <cfRule type="containsText" dxfId="3115" priority="3690" operator="containsText" text="MEDIA">
      <formula>NOT(ISERROR(SEARCH("MEDIA",N16)))</formula>
    </cfRule>
    <cfRule type="containsText" dxfId="3114" priority="3691" operator="containsText" text="ALTA">
      <formula>NOT(ISERROR(SEARCH("ALTA",N16)))</formula>
    </cfRule>
  </conditionalFormatting>
  <conditionalFormatting sqref="N16">
    <cfRule type="containsText" dxfId="3113" priority="3687" operator="containsText" text="MUY ALTA">
      <formula>NOT(ISERROR(SEARCH("MUY ALTA",N16)))</formula>
    </cfRule>
  </conditionalFormatting>
  <conditionalFormatting sqref="N18">
    <cfRule type="containsText" dxfId="3112" priority="3683" operator="containsText" text="MUY BAJA">
      <formula>NOT(ISERROR(SEARCH("MUY BAJA",N18)))</formula>
    </cfRule>
    <cfRule type="containsText" dxfId="3111" priority="3684" operator="containsText" text="BAJA">
      <formula>NOT(ISERROR(SEARCH("BAJA",N18)))</formula>
    </cfRule>
    <cfRule type="containsText" dxfId="3110" priority="3685" operator="containsText" text="MEDIA">
      <formula>NOT(ISERROR(SEARCH("MEDIA",N18)))</formula>
    </cfRule>
    <cfRule type="containsText" dxfId="3109" priority="3686" operator="containsText" text="ALTA">
      <formula>NOT(ISERROR(SEARCH("ALTA",N18)))</formula>
    </cfRule>
  </conditionalFormatting>
  <conditionalFormatting sqref="N18">
    <cfRule type="containsText" dxfId="3108" priority="3682" operator="containsText" text="MUY ALTA">
      <formula>NOT(ISERROR(SEARCH("MUY ALTA",N18)))</formula>
    </cfRule>
  </conditionalFormatting>
  <conditionalFormatting sqref="W182">
    <cfRule type="cellIs" dxfId="3107" priority="3677" operator="equal">
      <formula>"Catastrófico"</formula>
    </cfRule>
    <cfRule type="cellIs" dxfId="3106" priority="3678" operator="equal">
      <formula>"Mayor"</formula>
    </cfRule>
    <cfRule type="cellIs" dxfId="3105" priority="3679" operator="equal">
      <formula>"Moderado"</formula>
    </cfRule>
    <cfRule type="cellIs" dxfId="3104" priority="3680" operator="equal">
      <formula>"Menor"</formula>
    </cfRule>
    <cfRule type="cellIs" dxfId="3103" priority="3681" operator="equal">
      <formula>"Insignificante"</formula>
    </cfRule>
  </conditionalFormatting>
  <conditionalFormatting sqref="W222:W225">
    <cfRule type="cellIs" dxfId="3102" priority="3466" operator="equal">
      <formula>"Catastrófico"</formula>
    </cfRule>
    <cfRule type="cellIs" dxfId="3101" priority="3467" operator="equal">
      <formula>"Mayor"</formula>
    </cfRule>
    <cfRule type="cellIs" dxfId="3100" priority="3468" operator="equal">
      <formula>"Moderado"</formula>
    </cfRule>
    <cfRule type="cellIs" dxfId="3099" priority="3469" operator="equal">
      <formula>"Menor"</formula>
    </cfRule>
    <cfRule type="cellIs" dxfId="3098" priority="3470" operator="equal">
      <formula>"Insignificante"</formula>
    </cfRule>
  </conditionalFormatting>
  <conditionalFormatting sqref="Y145">
    <cfRule type="cellIs" dxfId="3097" priority="3271" operator="equal">
      <formula>"Casi Seguro"</formula>
    </cfRule>
    <cfRule type="cellIs" dxfId="3096" priority="3272" operator="equal">
      <formula>"Probable"</formula>
    </cfRule>
    <cfRule type="cellIs" dxfId="3095" priority="3273" operator="equal">
      <formula>"Posible"</formula>
    </cfRule>
    <cfRule type="cellIs" dxfId="3094" priority="3274" operator="equal">
      <formula>"Improbable"</formula>
    </cfRule>
    <cfRule type="cellIs" dxfId="3093" priority="3275" operator="equal">
      <formula>"Raro"</formula>
    </cfRule>
  </conditionalFormatting>
  <conditionalFormatting sqref="W150">
    <cfRule type="cellIs" dxfId="3092" priority="3266" operator="equal">
      <formula>"Catastrófico"</formula>
    </cfRule>
    <cfRule type="cellIs" dxfId="3091" priority="3267" operator="equal">
      <formula>"Mayor"</formula>
    </cfRule>
    <cfRule type="cellIs" dxfId="3090" priority="3268" operator="equal">
      <formula>"Moderado"</formula>
    </cfRule>
    <cfRule type="cellIs" dxfId="3089" priority="3269" operator="equal">
      <formula>"Menor"</formula>
    </cfRule>
    <cfRule type="cellIs" dxfId="3088" priority="3270" operator="equal">
      <formula>"Insignificante"</formula>
    </cfRule>
  </conditionalFormatting>
  <conditionalFormatting sqref="Y150">
    <cfRule type="cellIs" dxfId="3087" priority="3261" operator="equal">
      <formula>"Casi Seguro"</formula>
    </cfRule>
    <cfRule type="cellIs" dxfId="3086" priority="3262" operator="equal">
      <formula>"Probable"</formula>
    </cfRule>
    <cfRule type="cellIs" dxfId="3085" priority="3263" operator="equal">
      <formula>"Posible"</formula>
    </cfRule>
    <cfRule type="cellIs" dxfId="3084" priority="3264" operator="equal">
      <formula>"Improbable"</formula>
    </cfRule>
    <cfRule type="cellIs" dxfId="3083" priority="3265" operator="equal">
      <formula>"Raro"</formula>
    </cfRule>
  </conditionalFormatting>
  <conditionalFormatting sqref="W55 W60 W65">
    <cfRule type="cellIs" dxfId="3082" priority="3546" operator="equal">
      <formula>"Catastrófico"</formula>
    </cfRule>
    <cfRule type="cellIs" dxfId="3081" priority="3547" operator="equal">
      <formula>"Mayor"</formula>
    </cfRule>
    <cfRule type="cellIs" dxfId="3080" priority="3548" operator="equal">
      <formula>"Moderado"</formula>
    </cfRule>
    <cfRule type="cellIs" dxfId="3079" priority="3549" operator="equal">
      <formula>"Menor"</formula>
    </cfRule>
    <cfRule type="cellIs" dxfId="3078" priority="3550" operator="equal">
      <formula>"Insignificante"</formula>
    </cfRule>
  </conditionalFormatting>
  <conditionalFormatting sqref="Y55 Y60 Y65">
    <cfRule type="cellIs" dxfId="3077" priority="3541" operator="equal">
      <formula>"Casi Seguro"</formula>
    </cfRule>
    <cfRule type="cellIs" dxfId="3076" priority="3542" operator="equal">
      <formula>"Probable"</formula>
    </cfRule>
    <cfRule type="cellIs" dxfId="3075" priority="3543" operator="equal">
      <formula>"Posible"</formula>
    </cfRule>
    <cfRule type="cellIs" dxfId="3074" priority="3544" operator="equal">
      <formula>"Improbable"</formula>
    </cfRule>
    <cfRule type="cellIs" dxfId="3073" priority="3545" operator="equal">
      <formula>"Raro"</formula>
    </cfRule>
  </conditionalFormatting>
  <conditionalFormatting sqref="AA194:AA213">
    <cfRule type="cellIs" dxfId="3072" priority="3533" operator="equal">
      <formula>"Extremo"</formula>
    </cfRule>
    <cfRule type="cellIs" dxfId="3071" priority="3534" operator="equal">
      <formula>"Alto"</formula>
    </cfRule>
    <cfRule type="cellIs" dxfId="3070" priority="3535" operator="equal">
      <formula>"Moderado"</formula>
    </cfRule>
    <cfRule type="cellIs" dxfId="3069" priority="3536" operator="equal">
      <formula>"Bajo"</formula>
    </cfRule>
  </conditionalFormatting>
  <conditionalFormatting sqref="W212:W213">
    <cfRule type="cellIs" dxfId="3068" priority="3528" operator="equal">
      <formula>"Catastrófico"</formula>
    </cfRule>
    <cfRule type="cellIs" dxfId="3067" priority="3529" operator="equal">
      <formula>"Mayor"</formula>
    </cfRule>
    <cfRule type="cellIs" dxfId="3066" priority="3530" operator="equal">
      <formula>"Moderado"</formula>
    </cfRule>
    <cfRule type="cellIs" dxfId="3065" priority="3531" operator="equal">
      <formula>"Menor"</formula>
    </cfRule>
    <cfRule type="cellIs" dxfId="3064" priority="3532" operator="equal">
      <formula>"Insignificante"</formula>
    </cfRule>
  </conditionalFormatting>
  <conditionalFormatting sqref="N214:N221">
    <cfRule type="containsText" dxfId="3063" priority="3519" operator="containsText" text="MUY BAJA">
      <formula>NOT(ISERROR(SEARCH("MUY BAJA",N214)))</formula>
    </cfRule>
    <cfRule type="containsText" dxfId="3062" priority="3520" operator="containsText" text="BAJA">
      <formula>NOT(ISERROR(SEARCH("BAJA",N214)))</formula>
    </cfRule>
    <cfRule type="containsText" dxfId="3061" priority="3521" operator="containsText" text="MEDIA">
      <formula>NOT(ISERROR(SEARCH("MEDIA",N214)))</formula>
    </cfRule>
    <cfRule type="containsText" dxfId="3060" priority="3522" operator="containsText" text="ALTA">
      <formula>NOT(ISERROR(SEARCH("ALTA",N214)))</formula>
    </cfRule>
  </conditionalFormatting>
  <conditionalFormatting sqref="N214:N221">
    <cfRule type="containsText" dxfId="3059" priority="3518" operator="containsText" text="MUY ALTA">
      <formula>NOT(ISERROR(SEARCH("MUY ALTA",N214)))</formula>
    </cfRule>
  </conditionalFormatting>
  <conditionalFormatting sqref="K214:K221 G214:G221 I214:I221">
    <cfRule type="cellIs" dxfId="3058" priority="3517" operator="equal">
      <formula>"No Aplica"</formula>
    </cfRule>
    <cfRule type="beginsWith" dxfId="3057" priority="3523" operator="beginsWith" text="Alta">
      <formula>LEFT(G214,LEN("Alta"))="Alta"</formula>
    </cfRule>
    <cfRule type="containsText" dxfId="3056" priority="3524" operator="containsText" text="Muy Alta">
      <formula>NOT(ISERROR(SEARCH("Muy Alta",G214)))</formula>
    </cfRule>
    <cfRule type="containsText" dxfId="3055" priority="3525" operator="containsText" text="Muy Baja">
      <formula>NOT(ISERROR(SEARCH("Muy Baja",G214)))</formula>
    </cfRule>
    <cfRule type="beginsWith" dxfId="3054" priority="3526" operator="beginsWith" text="Baja">
      <formula>LEFT(G214,LEN("Baja"))="Baja"</formula>
    </cfRule>
    <cfRule type="containsText" dxfId="3053" priority="3527" operator="containsText" text="Media">
      <formula>NOT(ISERROR(SEARCH("Media",G214)))</formula>
    </cfRule>
  </conditionalFormatting>
  <conditionalFormatting sqref="Y214:Y221">
    <cfRule type="cellIs" dxfId="3052" priority="3506" operator="equal">
      <formula>"Casi seguro"</formula>
    </cfRule>
    <cfRule type="cellIs" dxfId="3051" priority="3507" operator="equal">
      <formula>"Probable"</formula>
    </cfRule>
    <cfRule type="cellIs" dxfId="3050" priority="3508" operator="equal">
      <formula>"Posible"</formula>
    </cfRule>
    <cfRule type="cellIs" dxfId="3049" priority="3509" operator="equal">
      <formula>"Improbable"</formula>
    </cfRule>
    <cfRule type="cellIs" dxfId="3048" priority="3510" operator="equal">
      <formula>"Raro"</formula>
    </cfRule>
  </conditionalFormatting>
  <conditionalFormatting sqref="AA214:AA221">
    <cfRule type="cellIs" dxfId="3047" priority="3502" operator="equal">
      <formula>"Extremo"</formula>
    </cfRule>
    <cfRule type="cellIs" dxfId="3046" priority="3503" operator="equal">
      <formula>"Alto"</formula>
    </cfRule>
    <cfRule type="cellIs" dxfId="3045" priority="3504" operator="equal">
      <formula>"Moderado"</formula>
    </cfRule>
    <cfRule type="cellIs" dxfId="3044" priority="3505" operator="equal">
      <formula>"Bajo"</formula>
    </cfRule>
  </conditionalFormatting>
  <conditionalFormatting sqref="W214:W221">
    <cfRule type="cellIs" dxfId="3043" priority="3497" operator="equal">
      <formula>"Catastrófico"</formula>
    </cfRule>
    <cfRule type="cellIs" dxfId="3042" priority="3498" operator="equal">
      <formula>"Mayor"</formula>
    </cfRule>
    <cfRule type="cellIs" dxfId="3041" priority="3499" operator="equal">
      <formula>"Moderado"</formula>
    </cfRule>
    <cfRule type="cellIs" dxfId="3040" priority="3500" operator="equal">
      <formula>"Menor"</formula>
    </cfRule>
    <cfRule type="cellIs" dxfId="3039" priority="3501" operator="equal">
      <formula>"Insignificante"</formula>
    </cfRule>
  </conditionalFormatting>
  <conditionalFormatting sqref="N222:N225">
    <cfRule type="containsText" dxfId="3038" priority="3488" operator="containsText" text="MUY BAJA">
      <formula>NOT(ISERROR(SEARCH("MUY BAJA",N222)))</formula>
    </cfRule>
    <cfRule type="containsText" dxfId="3037" priority="3489" operator="containsText" text="BAJA">
      <formula>NOT(ISERROR(SEARCH("BAJA",N222)))</formula>
    </cfRule>
    <cfRule type="containsText" dxfId="3036" priority="3490" operator="containsText" text="MEDIA">
      <formula>NOT(ISERROR(SEARCH("MEDIA",N222)))</formula>
    </cfRule>
    <cfRule type="containsText" dxfId="3035" priority="3491" operator="containsText" text="ALTA">
      <formula>NOT(ISERROR(SEARCH("ALTA",N222)))</formula>
    </cfRule>
  </conditionalFormatting>
  <conditionalFormatting sqref="N222:N225">
    <cfRule type="containsText" dxfId="3034" priority="3487" operator="containsText" text="MUY ALTA">
      <formula>NOT(ISERROR(SEARCH("MUY ALTA",N222)))</formula>
    </cfRule>
  </conditionalFormatting>
  <conditionalFormatting sqref="K222:K225 G222:G225 I222:I225">
    <cfRule type="cellIs" dxfId="3033" priority="3486" operator="equal">
      <formula>"No Aplica"</formula>
    </cfRule>
    <cfRule type="beginsWith" dxfId="3032" priority="3492" operator="beginsWith" text="Alta">
      <formula>LEFT(G222,LEN("Alta"))="Alta"</formula>
    </cfRule>
    <cfRule type="containsText" dxfId="3031" priority="3493" operator="containsText" text="Muy Alta">
      <formula>NOT(ISERROR(SEARCH("Muy Alta",G222)))</formula>
    </cfRule>
    <cfRule type="containsText" dxfId="3030" priority="3494" operator="containsText" text="Muy Baja">
      <formula>NOT(ISERROR(SEARCH("Muy Baja",G222)))</formula>
    </cfRule>
    <cfRule type="beginsWith" dxfId="3029" priority="3495" operator="beginsWith" text="Baja">
      <formula>LEFT(G222,LEN("Baja"))="Baja"</formula>
    </cfRule>
    <cfRule type="containsText" dxfId="3028" priority="3496" operator="containsText" text="Media">
      <formula>NOT(ISERROR(SEARCH("Media",G222)))</formula>
    </cfRule>
  </conditionalFormatting>
  <conditionalFormatting sqref="M222:M225">
    <cfRule type="containsText" dxfId="3027" priority="3480" operator="containsText" text="Muy Alto">
      <formula>NOT(ISERROR(SEARCH("Muy Alto",M222)))</formula>
    </cfRule>
    <cfRule type="beginsWith" dxfId="3026" priority="3481" operator="beginsWith" text="Alto">
      <formula>LEFT(M222,LEN("Alto"))="Alto"</formula>
    </cfRule>
    <cfRule type="containsText" dxfId="3025" priority="3482" operator="containsText" text="Medio">
      <formula>NOT(ISERROR(SEARCH("Medio",M222)))</formula>
    </cfRule>
    <cfRule type="beginsWith" dxfId="3024" priority="3483" operator="beginsWith" text="Bajo">
      <formula>LEFT(M222,LEN("Bajo"))="Bajo"</formula>
    </cfRule>
    <cfRule type="containsText" dxfId="3023" priority="3484" operator="containsText" text="Muy Bajo">
      <formula>NOT(ISERROR(SEARCH("Muy Bajo",M222)))</formula>
    </cfRule>
    <cfRule type="containsText" dxfId="3022" priority="3485" operator="containsText" text="No Aplica">
      <formula>NOT(ISERROR(SEARCH("No Aplica",M222)))</formula>
    </cfRule>
  </conditionalFormatting>
  <conditionalFormatting sqref="Y222:Y225">
    <cfRule type="cellIs" dxfId="3021" priority="3475" operator="equal">
      <formula>"Casi seguro"</formula>
    </cfRule>
    <cfRule type="cellIs" dxfId="3020" priority="3476" operator="equal">
      <formula>"Probable"</formula>
    </cfRule>
    <cfRule type="cellIs" dxfId="3019" priority="3477" operator="equal">
      <formula>"Posible"</formula>
    </cfRule>
    <cfRule type="cellIs" dxfId="3018" priority="3478" operator="equal">
      <formula>"Improbable"</formula>
    </cfRule>
    <cfRule type="cellIs" dxfId="3017" priority="3479" operator="equal">
      <formula>"Raro"</formula>
    </cfRule>
  </conditionalFormatting>
  <conditionalFormatting sqref="AA222:AA225">
    <cfRule type="cellIs" dxfId="3016" priority="3471" operator="equal">
      <formula>"Extremo"</formula>
    </cfRule>
    <cfRule type="cellIs" dxfId="3015" priority="3472" operator="equal">
      <formula>"Alto"</formula>
    </cfRule>
    <cfRule type="cellIs" dxfId="3014" priority="3473" operator="equal">
      <formula>"Moderado"</formula>
    </cfRule>
    <cfRule type="cellIs" dxfId="3013" priority="3474" operator="equal">
      <formula>"Bajo"</formula>
    </cfRule>
  </conditionalFormatting>
  <conditionalFormatting sqref="W145">
    <cfRule type="cellIs" dxfId="3012" priority="3276" operator="equal">
      <formula>"Catastrófico"</formula>
    </cfRule>
    <cfRule type="cellIs" dxfId="3011" priority="3277" operator="equal">
      <formula>"Mayor"</formula>
    </cfRule>
    <cfRule type="cellIs" dxfId="3010" priority="3278" operator="equal">
      <formula>"Moderado"</formula>
    </cfRule>
    <cfRule type="cellIs" dxfId="3009" priority="3279" operator="equal">
      <formula>"Menor"</formula>
    </cfRule>
    <cfRule type="cellIs" dxfId="3008" priority="3280" operator="equal">
      <formula>"Insignificante"</formula>
    </cfRule>
  </conditionalFormatting>
  <conditionalFormatting sqref="N226:N234">
    <cfRule type="containsText" dxfId="3007" priority="3457" operator="containsText" text="MUY BAJA">
      <formula>NOT(ISERROR(SEARCH("MUY BAJA",N226)))</formula>
    </cfRule>
    <cfRule type="containsText" dxfId="3006" priority="3458" operator="containsText" text="BAJA">
      <formula>NOT(ISERROR(SEARCH("BAJA",N226)))</formula>
    </cfRule>
    <cfRule type="containsText" dxfId="3005" priority="3459" operator="containsText" text="MEDIA">
      <formula>NOT(ISERROR(SEARCH("MEDIA",N226)))</formula>
    </cfRule>
    <cfRule type="containsText" dxfId="3004" priority="3460" operator="containsText" text="ALTA">
      <formula>NOT(ISERROR(SEARCH("ALTA",N226)))</formula>
    </cfRule>
  </conditionalFormatting>
  <conditionalFormatting sqref="N226:N234">
    <cfRule type="containsText" dxfId="3003" priority="3456" operator="containsText" text="MUY ALTA">
      <formula>NOT(ISERROR(SEARCH("MUY ALTA",N226)))</formula>
    </cfRule>
  </conditionalFormatting>
  <conditionalFormatting sqref="K226:K234 G226:G234 I226:I234">
    <cfRule type="cellIs" dxfId="3002" priority="3455" operator="equal">
      <formula>"No Aplica"</formula>
    </cfRule>
    <cfRule type="beginsWith" dxfId="3001" priority="3461" operator="beginsWith" text="Alta">
      <formula>LEFT(G226,LEN("Alta"))="Alta"</formula>
    </cfRule>
    <cfRule type="containsText" dxfId="3000" priority="3462" operator="containsText" text="Muy Alta">
      <formula>NOT(ISERROR(SEARCH("Muy Alta",G226)))</formula>
    </cfRule>
    <cfRule type="containsText" dxfId="2999" priority="3463" operator="containsText" text="Muy Baja">
      <formula>NOT(ISERROR(SEARCH("Muy Baja",G226)))</formula>
    </cfRule>
    <cfRule type="beginsWith" dxfId="2998" priority="3464" operator="beginsWith" text="Baja">
      <formula>LEFT(G226,LEN("Baja"))="Baja"</formula>
    </cfRule>
    <cfRule type="containsText" dxfId="2997" priority="3465" operator="containsText" text="Media">
      <formula>NOT(ISERROR(SEARCH("Media",G226)))</formula>
    </cfRule>
  </conditionalFormatting>
  <conditionalFormatting sqref="M226:M234">
    <cfRule type="containsText" dxfId="2996" priority="3449" operator="containsText" text="Muy Alto">
      <formula>NOT(ISERROR(SEARCH("Muy Alto",M226)))</formula>
    </cfRule>
    <cfRule type="beginsWith" dxfId="2995" priority="3450" operator="beginsWith" text="Alto">
      <formula>LEFT(M226,LEN("Alto"))="Alto"</formula>
    </cfRule>
    <cfRule type="containsText" dxfId="2994" priority="3451" operator="containsText" text="Medio">
      <formula>NOT(ISERROR(SEARCH("Medio",M226)))</formula>
    </cfRule>
    <cfRule type="beginsWith" dxfId="2993" priority="3452" operator="beginsWith" text="Bajo">
      <formula>LEFT(M226,LEN("Bajo"))="Bajo"</formula>
    </cfRule>
    <cfRule type="containsText" dxfId="2992" priority="3453" operator="containsText" text="Muy Bajo">
      <formula>NOT(ISERROR(SEARCH("Muy Bajo",M226)))</formula>
    </cfRule>
    <cfRule type="containsText" dxfId="2991" priority="3454" operator="containsText" text="No Aplica">
      <formula>NOT(ISERROR(SEARCH("No Aplica",M226)))</formula>
    </cfRule>
  </conditionalFormatting>
  <conditionalFormatting sqref="Y226:Y234">
    <cfRule type="cellIs" dxfId="2990" priority="3444" operator="equal">
      <formula>"Casi seguro"</formula>
    </cfRule>
    <cfRule type="cellIs" dxfId="2989" priority="3445" operator="equal">
      <formula>"Probable"</formula>
    </cfRule>
    <cfRule type="cellIs" dxfId="2988" priority="3446" operator="equal">
      <formula>"Posible"</formula>
    </cfRule>
    <cfRule type="cellIs" dxfId="2987" priority="3447" operator="equal">
      <formula>"Improbable"</formula>
    </cfRule>
    <cfRule type="cellIs" dxfId="2986" priority="3448" operator="equal">
      <formula>"Raro"</formula>
    </cfRule>
  </conditionalFormatting>
  <conditionalFormatting sqref="AA226:AA234">
    <cfRule type="cellIs" dxfId="2985" priority="3440" operator="equal">
      <formula>"Extremo"</formula>
    </cfRule>
    <cfRule type="cellIs" dxfId="2984" priority="3441" operator="equal">
      <formula>"Alto"</formula>
    </cfRule>
    <cfRule type="cellIs" dxfId="2983" priority="3442" operator="equal">
      <formula>"Moderado"</formula>
    </cfRule>
    <cfRule type="cellIs" dxfId="2982" priority="3443" operator="equal">
      <formula>"Bajo"</formula>
    </cfRule>
  </conditionalFormatting>
  <conditionalFormatting sqref="W226:W234">
    <cfRule type="cellIs" dxfId="2981" priority="3435" operator="equal">
      <formula>"Catastrófico"</formula>
    </cfRule>
    <cfRule type="cellIs" dxfId="2980" priority="3436" operator="equal">
      <formula>"Mayor"</formula>
    </cfRule>
    <cfRule type="cellIs" dxfId="2979" priority="3437" operator="equal">
      <formula>"Moderado"</formula>
    </cfRule>
    <cfRule type="cellIs" dxfId="2978" priority="3438" operator="equal">
      <formula>"Menor"</formula>
    </cfRule>
    <cfRule type="cellIs" dxfId="2977" priority="3439" operator="equal">
      <formula>"Insignificante"</formula>
    </cfRule>
  </conditionalFormatting>
  <conditionalFormatting sqref="W14">
    <cfRule type="cellIs" dxfId="2976" priority="3430" operator="equal">
      <formula>"Catastrófico"</formula>
    </cfRule>
    <cfRule type="cellIs" dxfId="2975" priority="3431" operator="equal">
      <formula>"Mayor"</formula>
    </cfRule>
    <cfRule type="cellIs" dxfId="2974" priority="3432" operator="equal">
      <formula>"Moderado"</formula>
    </cfRule>
    <cfRule type="cellIs" dxfId="2973" priority="3433" operator="equal">
      <formula>"Menor"</formula>
    </cfRule>
    <cfRule type="cellIs" dxfId="2972" priority="3434" operator="equal">
      <formula>"Insignificante"</formula>
    </cfRule>
  </conditionalFormatting>
  <conditionalFormatting sqref="Y14">
    <cfRule type="cellIs" dxfId="2971" priority="3425" operator="equal">
      <formula>"Casi Seguro"</formula>
    </cfRule>
    <cfRule type="cellIs" dxfId="2970" priority="3426" operator="equal">
      <formula>"Probable"</formula>
    </cfRule>
    <cfRule type="cellIs" dxfId="2969" priority="3427" operator="equal">
      <formula>"Posible"</formula>
    </cfRule>
    <cfRule type="cellIs" dxfId="2968" priority="3428" operator="equal">
      <formula>"Improbable"</formula>
    </cfRule>
    <cfRule type="cellIs" dxfId="2967" priority="3429" operator="equal">
      <formula>"Raro"</formula>
    </cfRule>
  </conditionalFormatting>
  <conditionalFormatting sqref="AA14">
    <cfRule type="cellIs" dxfId="2966" priority="3421" operator="equal">
      <formula>"Extremo"</formula>
    </cfRule>
    <cfRule type="cellIs" dxfId="2965" priority="3422" operator="equal">
      <formula>"Alto"</formula>
    </cfRule>
    <cfRule type="cellIs" dxfId="2964" priority="3423" operator="equal">
      <formula>"Moderado"</formula>
    </cfRule>
    <cfRule type="cellIs" dxfId="2963" priority="3424" operator="equal">
      <formula>"Bajo"</formula>
    </cfRule>
  </conditionalFormatting>
  <conditionalFormatting sqref="W59">
    <cfRule type="cellIs" dxfId="2962" priority="3416" operator="equal">
      <formula>"Catastrófico"</formula>
    </cfRule>
    <cfRule type="cellIs" dxfId="2961" priority="3417" operator="equal">
      <formula>"Mayor"</formula>
    </cfRule>
    <cfRule type="cellIs" dxfId="2960" priority="3418" operator="equal">
      <formula>"Moderado"</formula>
    </cfRule>
    <cfRule type="cellIs" dxfId="2959" priority="3419" operator="equal">
      <formula>"Menor"</formula>
    </cfRule>
    <cfRule type="cellIs" dxfId="2958" priority="3420" operator="equal">
      <formula>"Insignificante"</formula>
    </cfRule>
  </conditionalFormatting>
  <conditionalFormatting sqref="Y59">
    <cfRule type="cellIs" dxfId="2957" priority="3411" operator="equal">
      <formula>"Casi Seguro"</formula>
    </cfRule>
    <cfRule type="cellIs" dxfId="2956" priority="3412" operator="equal">
      <formula>"Probable"</formula>
    </cfRule>
    <cfRule type="cellIs" dxfId="2955" priority="3413" operator="equal">
      <formula>"Posible"</formula>
    </cfRule>
    <cfRule type="cellIs" dxfId="2954" priority="3414" operator="equal">
      <formula>"Improbable"</formula>
    </cfRule>
    <cfRule type="cellIs" dxfId="2953" priority="3415" operator="equal">
      <formula>"Raro"</formula>
    </cfRule>
  </conditionalFormatting>
  <conditionalFormatting sqref="W64">
    <cfRule type="cellIs" dxfId="2952" priority="3406" operator="equal">
      <formula>"Catastrófico"</formula>
    </cfRule>
    <cfRule type="cellIs" dxfId="2951" priority="3407" operator="equal">
      <formula>"Mayor"</formula>
    </cfRule>
    <cfRule type="cellIs" dxfId="2950" priority="3408" operator="equal">
      <formula>"Moderado"</formula>
    </cfRule>
    <cfRule type="cellIs" dxfId="2949" priority="3409" operator="equal">
      <formula>"Menor"</formula>
    </cfRule>
    <cfRule type="cellIs" dxfId="2948" priority="3410" operator="equal">
      <formula>"Insignificante"</formula>
    </cfRule>
  </conditionalFormatting>
  <conditionalFormatting sqref="Y64">
    <cfRule type="cellIs" dxfId="2947" priority="3401" operator="equal">
      <formula>"Casi Seguro"</formula>
    </cfRule>
    <cfRule type="cellIs" dxfId="2946" priority="3402" operator="equal">
      <formula>"Probable"</formula>
    </cfRule>
    <cfRule type="cellIs" dxfId="2945" priority="3403" operator="equal">
      <formula>"Posible"</formula>
    </cfRule>
    <cfRule type="cellIs" dxfId="2944" priority="3404" operator="equal">
      <formula>"Improbable"</formula>
    </cfRule>
    <cfRule type="cellIs" dxfId="2943" priority="3405" operator="equal">
      <formula>"Raro"</formula>
    </cfRule>
  </conditionalFormatting>
  <conditionalFormatting sqref="W94">
    <cfRule type="cellIs" dxfId="2942" priority="3396" operator="equal">
      <formula>"Catastrófico"</formula>
    </cfRule>
    <cfRule type="cellIs" dxfId="2941" priority="3397" operator="equal">
      <formula>"Mayor"</formula>
    </cfRule>
    <cfRule type="cellIs" dxfId="2940" priority="3398" operator="equal">
      <formula>"Moderado"</formula>
    </cfRule>
    <cfRule type="cellIs" dxfId="2939" priority="3399" operator="equal">
      <formula>"Menor"</formula>
    </cfRule>
    <cfRule type="cellIs" dxfId="2938" priority="3400" operator="equal">
      <formula>"Insignificante"</formula>
    </cfRule>
  </conditionalFormatting>
  <conditionalFormatting sqref="Y94">
    <cfRule type="cellIs" dxfId="2937" priority="3391" operator="equal">
      <formula>"Casi Seguro"</formula>
    </cfRule>
    <cfRule type="cellIs" dxfId="2936" priority="3392" operator="equal">
      <formula>"Probable"</formula>
    </cfRule>
    <cfRule type="cellIs" dxfId="2935" priority="3393" operator="equal">
      <formula>"Posible"</formula>
    </cfRule>
    <cfRule type="cellIs" dxfId="2934" priority="3394" operator="equal">
      <formula>"Improbable"</formula>
    </cfRule>
    <cfRule type="cellIs" dxfId="2933" priority="3395" operator="equal">
      <formula>"Raro"</formula>
    </cfRule>
  </conditionalFormatting>
  <conditionalFormatting sqref="W99">
    <cfRule type="cellIs" dxfId="2932" priority="3386" operator="equal">
      <formula>"Catastrófico"</formula>
    </cfRule>
    <cfRule type="cellIs" dxfId="2931" priority="3387" operator="equal">
      <formula>"Mayor"</formula>
    </cfRule>
    <cfRule type="cellIs" dxfId="2930" priority="3388" operator="equal">
      <formula>"Moderado"</formula>
    </cfRule>
    <cfRule type="cellIs" dxfId="2929" priority="3389" operator="equal">
      <formula>"Menor"</formula>
    </cfRule>
    <cfRule type="cellIs" dxfId="2928" priority="3390" operator="equal">
      <formula>"Insignificante"</formula>
    </cfRule>
  </conditionalFormatting>
  <conditionalFormatting sqref="Y99">
    <cfRule type="cellIs" dxfId="2927" priority="3381" operator="equal">
      <formula>"Casi Seguro"</formula>
    </cfRule>
    <cfRule type="cellIs" dxfId="2926" priority="3382" operator="equal">
      <formula>"Probable"</formula>
    </cfRule>
    <cfRule type="cellIs" dxfId="2925" priority="3383" operator="equal">
      <formula>"Posible"</formula>
    </cfRule>
    <cfRule type="cellIs" dxfId="2924" priority="3384" operator="equal">
      <formula>"Improbable"</formula>
    </cfRule>
    <cfRule type="cellIs" dxfId="2923" priority="3385" operator="equal">
      <formula>"Raro"</formula>
    </cfRule>
  </conditionalFormatting>
  <conditionalFormatting sqref="W104">
    <cfRule type="cellIs" dxfId="2922" priority="3376" operator="equal">
      <formula>"Catastrófico"</formula>
    </cfRule>
    <cfRule type="cellIs" dxfId="2921" priority="3377" operator="equal">
      <formula>"Mayor"</formula>
    </cfRule>
    <cfRule type="cellIs" dxfId="2920" priority="3378" operator="equal">
      <formula>"Moderado"</formula>
    </cfRule>
    <cfRule type="cellIs" dxfId="2919" priority="3379" operator="equal">
      <formula>"Menor"</formula>
    </cfRule>
    <cfRule type="cellIs" dxfId="2918" priority="3380" operator="equal">
      <formula>"Insignificante"</formula>
    </cfRule>
  </conditionalFormatting>
  <conditionalFormatting sqref="Y104">
    <cfRule type="cellIs" dxfId="2917" priority="3371" operator="equal">
      <formula>"Casi Seguro"</formula>
    </cfRule>
    <cfRule type="cellIs" dxfId="2916" priority="3372" operator="equal">
      <formula>"Probable"</formula>
    </cfRule>
    <cfRule type="cellIs" dxfId="2915" priority="3373" operator="equal">
      <formula>"Posible"</formula>
    </cfRule>
    <cfRule type="cellIs" dxfId="2914" priority="3374" operator="equal">
      <formula>"Improbable"</formula>
    </cfRule>
    <cfRule type="cellIs" dxfId="2913" priority="3375" operator="equal">
      <formula>"Raro"</formula>
    </cfRule>
  </conditionalFormatting>
  <conditionalFormatting sqref="W109">
    <cfRule type="cellIs" dxfId="2912" priority="3366" operator="equal">
      <formula>"Catastrófico"</formula>
    </cfRule>
    <cfRule type="cellIs" dxfId="2911" priority="3367" operator="equal">
      <formula>"Mayor"</formula>
    </cfRule>
    <cfRule type="cellIs" dxfId="2910" priority="3368" operator="equal">
      <formula>"Moderado"</formula>
    </cfRule>
    <cfRule type="cellIs" dxfId="2909" priority="3369" operator="equal">
      <formula>"Menor"</formula>
    </cfRule>
    <cfRule type="cellIs" dxfId="2908" priority="3370" operator="equal">
      <formula>"Insignificante"</formula>
    </cfRule>
  </conditionalFormatting>
  <conditionalFormatting sqref="Y109">
    <cfRule type="cellIs" dxfId="2907" priority="3361" operator="equal">
      <formula>"Casi Seguro"</formula>
    </cfRule>
    <cfRule type="cellIs" dxfId="2906" priority="3362" operator="equal">
      <formula>"Probable"</formula>
    </cfRule>
    <cfRule type="cellIs" dxfId="2905" priority="3363" operator="equal">
      <formula>"Posible"</formula>
    </cfRule>
    <cfRule type="cellIs" dxfId="2904" priority="3364" operator="equal">
      <formula>"Improbable"</formula>
    </cfRule>
    <cfRule type="cellIs" dxfId="2903" priority="3365" operator="equal">
      <formula>"Raro"</formula>
    </cfRule>
  </conditionalFormatting>
  <conditionalFormatting sqref="W114">
    <cfRule type="cellIs" dxfId="2902" priority="3356" operator="equal">
      <formula>"Catastrófico"</formula>
    </cfRule>
    <cfRule type="cellIs" dxfId="2901" priority="3357" operator="equal">
      <formula>"Mayor"</formula>
    </cfRule>
    <cfRule type="cellIs" dxfId="2900" priority="3358" operator="equal">
      <formula>"Moderado"</formula>
    </cfRule>
    <cfRule type="cellIs" dxfId="2899" priority="3359" operator="equal">
      <formula>"Menor"</formula>
    </cfRule>
    <cfRule type="cellIs" dxfId="2898" priority="3360" operator="equal">
      <formula>"Insignificante"</formula>
    </cfRule>
  </conditionalFormatting>
  <conditionalFormatting sqref="Y114">
    <cfRule type="cellIs" dxfId="2897" priority="3351" operator="equal">
      <formula>"Casi Seguro"</formula>
    </cfRule>
    <cfRule type="cellIs" dxfId="2896" priority="3352" operator="equal">
      <formula>"Probable"</formula>
    </cfRule>
    <cfRule type="cellIs" dxfId="2895" priority="3353" operator="equal">
      <formula>"Posible"</formula>
    </cfRule>
    <cfRule type="cellIs" dxfId="2894" priority="3354" operator="equal">
      <formula>"Improbable"</formula>
    </cfRule>
    <cfRule type="cellIs" dxfId="2893" priority="3355" operator="equal">
      <formula>"Raro"</formula>
    </cfRule>
  </conditionalFormatting>
  <conditionalFormatting sqref="W119">
    <cfRule type="cellIs" dxfId="2892" priority="3346" operator="equal">
      <formula>"Catastrófico"</formula>
    </cfRule>
    <cfRule type="cellIs" dxfId="2891" priority="3347" operator="equal">
      <formula>"Mayor"</formula>
    </cfRule>
    <cfRule type="cellIs" dxfId="2890" priority="3348" operator="equal">
      <formula>"Moderado"</formula>
    </cfRule>
    <cfRule type="cellIs" dxfId="2889" priority="3349" operator="equal">
      <formula>"Menor"</formula>
    </cfRule>
    <cfRule type="cellIs" dxfId="2888" priority="3350" operator="equal">
      <formula>"Insignificante"</formula>
    </cfRule>
  </conditionalFormatting>
  <conditionalFormatting sqref="Y119">
    <cfRule type="cellIs" dxfId="2887" priority="3341" operator="equal">
      <formula>"Casi Seguro"</formula>
    </cfRule>
    <cfRule type="cellIs" dxfId="2886" priority="3342" operator="equal">
      <formula>"Probable"</formula>
    </cfRule>
    <cfRule type="cellIs" dxfId="2885" priority="3343" operator="equal">
      <formula>"Posible"</formula>
    </cfRule>
    <cfRule type="cellIs" dxfId="2884" priority="3344" operator="equal">
      <formula>"Improbable"</formula>
    </cfRule>
    <cfRule type="cellIs" dxfId="2883" priority="3345" operator="equal">
      <formula>"Raro"</formula>
    </cfRule>
  </conditionalFormatting>
  <conditionalFormatting sqref="W124">
    <cfRule type="cellIs" dxfId="2882" priority="3336" operator="equal">
      <formula>"Catastrófico"</formula>
    </cfRule>
    <cfRule type="cellIs" dxfId="2881" priority="3337" operator="equal">
      <formula>"Mayor"</formula>
    </cfRule>
    <cfRule type="cellIs" dxfId="2880" priority="3338" operator="equal">
      <formula>"Moderado"</formula>
    </cfRule>
    <cfRule type="cellIs" dxfId="2879" priority="3339" operator="equal">
      <formula>"Menor"</formula>
    </cfRule>
    <cfRule type="cellIs" dxfId="2878" priority="3340" operator="equal">
      <formula>"Insignificante"</formula>
    </cfRule>
  </conditionalFormatting>
  <conditionalFormatting sqref="Y124">
    <cfRule type="cellIs" dxfId="2877" priority="3331" operator="equal">
      <formula>"Casi Seguro"</formula>
    </cfRule>
    <cfRule type="cellIs" dxfId="2876" priority="3332" operator="equal">
      <formula>"Probable"</formula>
    </cfRule>
    <cfRule type="cellIs" dxfId="2875" priority="3333" operator="equal">
      <formula>"Posible"</formula>
    </cfRule>
    <cfRule type="cellIs" dxfId="2874" priority="3334" operator="equal">
      <formula>"Improbable"</formula>
    </cfRule>
    <cfRule type="cellIs" dxfId="2873" priority="3335" operator="equal">
      <formula>"Raro"</formula>
    </cfRule>
  </conditionalFormatting>
  <conditionalFormatting sqref="W129">
    <cfRule type="cellIs" dxfId="2872" priority="3326" operator="equal">
      <formula>"Catastrófico"</formula>
    </cfRule>
    <cfRule type="cellIs" dxfId="2871" priority="3327" operator="equal">
      <formula>"Mayor"</formula>
    </cfRule>
    <cfRule type="cellIs" dxfId="2870" priority="3328" operator="equal">
      <formula>"Moderado"</formula>
    </cfRule>
    <cfRule type="cellIs" dxfId="2869" priority="3329" operator="equal">
      <formula>"Menor"</formula>
    </cfRule>
    <cfRule type="cellIs" dxfId="2868" priority="3330" operator="equal">
      <formula>"Insignificante"</formula>
    </cfRule>
  </conditionalFormatting>
  <conditionalFormatting sqref="Y129">
    <cfRule type="cellIs" dxfId="2867" priority="3321" operator="equal">
      <formula>"Casi Seguro"</formula>
    </cfRule>
    <cfRule type="cellIs" dxfId="2866" priority="3322" operator="equal">
      <formula>"Probable"</formula>
    </cfRule>
    <cfRule type="cellIs" dxfId="2865" priority="3323" operator="equal">
      <formula>"Posible"</formula>
    </cfRule>
    <cfRule type="cellIs" dxfId="2864" priority="3324" operator="equal">
      <formula>"Improbable"</formula>
    </cfRule>
    <cfRule type="cellIs" dxfId="2863" priority="3325" operator="equal">
      <formula>"Raro"</formula>
    </cfRule>
  </conditionalFormatting>
  <conditionalFormatting sqref="W134">
    <cfRule type="cellIs" dxfId="2862" priority="3316" operator="equal">
      <formula>"Catastrófico"</formula>
    </cfRule>
    <cfRule type="cellIs" dxfId="2861" priority="3317" operator="equal">
      <formula>"Mayor"</formula>
    </cfRule>
    <cfRule type="cellIs" dxfId="2860" priority="3318" operator="equal">
      <formula>"Moderado"</formula>
    </cfRule>
    <cfRule type="cellIs" dxfId="2859" priority="3319" operator="equal">
      <formula>"Menor"</formula>
    </cfRule>
    <cfRule type="cellIs" dxfId="2858" priority="3320" operator="equal">
      <formula>"Insignificante"</formula>
    </cfRule>
  </conditionalFormatting>
  <conditionalFormatting sqref="Y134">
    <cfRule type="cellIs" dxfId="2857" priority="3311" operator="equal">
      <formula>"Casi Seguro"</formula>
    </cfRule>
    <cfRule type="cellIs" dxfId="2856" priority="3312" operator="equal">
      <formula>"Probable"</formula>
    </cfRule>
    <cfRule type="cellIs" dxfId="2855" priority="3313" operator="equal">
      <formula>"Posible"</formula>
    </cfRule>
    <cfRule type="cellIs" dxfId="2854" priority="3314" operator="equal">
      <formula>"Improbable"</formula>
    </cfRule>
    <cfRule type="cellIs" dxfId="2853" priority="3315" operator="equal">
      <formula>"Raro"</formula>
    </cfRule>
  </conditionalFormatting>
  <conditionalFormatting sqref="W139">
    <cfRule type="cellIs" dxfId="2852" priority="3306" operator="equal">
      <formula>"Catastrófico"</formula>
    </cfRule>
    <cfRule type="cellIs" dxfId="2851" priority="3307" operator="equal">
      <formula>"Mayor"</formula>
    </cfRule>
    <cfRule type="cellIs" dxfId="2850" priority="3308" operator="equal">
      <formula>"Moderado"</formula>
    </cfRule>
    <cfRule type="cellIs" dxfId="2849" priority="3309" operator="equal">
      <formula>"Menor"</formula>
    </cfRule>
    <cfRule type="cellIs" dxfId="2848" priority="3310" operator="equal">
      <formula>"Insignificante"</formula>
    </cfRule>
  </conditionalFormatting>
  <conditionalFormatting sqref="Y139">
    <cfRule type="cellIs" dxfId="2847" priority="3301" operator="equal">
      <formula>"Casi Seguro"</formula>
    </cfRule>
    <cfRule type="cellIs" dxfId="2846" priority="3302" operator="equal">
      <formula>"Probable"</formula>
    </cfRule>
    <cfRule type="cellIs" dxfId="2845" priority="3303" operator="equal">
      <formula>"Posible"</formula>
    </cfRule>
    <cfRule type="cellIs" dxfId="2844" priority="3304" operator="equal">
      <formula>"Improbable"</formula>
    </cfRule>
    <cfRule type="cellIs" dxfId="2843" priority="3305" operator="equal">
      <formula>"Raro"</formula>
    </cfRule>
  </conditionalFormatting>
  <conditionalFormatting sqref="W141">
    <cfRule type="cellIs" dxfId="2842" priority="3296" operator="equal">
      <formula>"Catastrófico"</formula>
    </cfRule>
    <cfRule type="cellIs" dxfId="2841" priority="3297" operator="equal">
      <formula>"Mayor"</formula>
    </cfRule>
    <cfRule type="cellIs" dxfId="2840" priority="3298" operator="equal">
      <formula>"Moderado"</formula>
    </cfRule>
    <cfRule type="cellIs" dxfId="2839" priority="3299" operator="equal">
      <formula>"Menor"</formula>
    </cfRule>
    <cfRule type="cellIs" dxfId="2838" priority="3300" operator="equal">
      <formula>"Insignificante"</formula>
    </cfRule>
  </conditionalFormatting>
  <conditionalFormatting sqref="Y141">
    <cfRule type="cellIs" dxfId="2837" priority="3291" operator="equal">
      <formula>"Casi Seguro"</formula>
    </cfRule>
    <cfRule type="cellIs" dxfId="2836" priority="3292" operator="equal">
      <formula>"Probable"</formula>
    </cfRule>
    <cfRule type="cellIs" dxfId="2835" priority="3293" operator="equal">
      <formula>"Posible"</formula>
    </cfRule>
    <cfRule type="cellIs" dxfId="2834" priority="3294" operator="equal">
      <formula>"Improbable"</formula>
    </cfRule>
    <cfRule type="cellIs" dxfId="2833" priority="3295" operator="equal">
      <formula>"Raro"</formula>
    </cfRule>
  </conditionalFormatting>
  <conditionalFormatting sqref="W143">
    <cfRule type="cellIs" dxfId="2832" priority="3286" operator="equal">
      <formula>"Catastrófico"</formula>
    </cfRule>
    <cfRule type="cellIs" dxfId="2831" priority="3287" operator="equal">
      <formula>"Mayor"</formula>
    </cfRule>
    <cfRule type="cellIs" dxfId="2830" priority="3288" operator="equal">
      <formula>"Moderado"</formula>
    </cfRule>
    <cfRule type="cellIs" dxfId="2829" priority="3289" operator="equal">
      <formula>"Menor"</formula>
    </cfRule>
    <cfRule type="cellIs" dxfId="2828" priority="3290" operator="equal">
      <formula>"Insignificante"</formula>
    </cfRule>
  </conditionalFormatting>
  <conditionalFormatting sqref="Y143">
    <cfRule type="cellIs" dxfId="2827" priority="3281" operator="equal">
      <formula>"Casi Seguro"</formula>
    </cfRule>
    <cfRule type="cellIs" dxfId="2826" priority="3282" operator="equal">
      <formula>"Probable"</formula>
    </cfRule>
    <cfRule type="cellIs" dxfId="2825" priority="3283" operator="equal">
      <formula>"Posible"</formula>
    </cfRule>
    <cfRule type="cellIs" dxfId="2824" priority="3284" operator="equal">
      <formula>"Improbable"</formula>
    </cfRule>
    <cfRule type="cellIs" dxfId="2823" priority="3285" operator="equal">
      <formula>"Raro"</formula>
    </cfRule>
  </conditionalFormatting>
  <conditionalFormatting sqref="W106">
    <cfRule type="cellIs" dxfId="2822" priority="2866" operator="equal">
      <formula>"Catastrófico"</formula>
    </cfRule>
    <cfRule type="cellIs" dxfId="2821" priority="2867" operator="equal">
      <formula>"Mayor"</formula>
    </cfRule>
    <cfRule type="cellIs" dxfId="2820" priority="2868" operator="equal">
      <formula>"Moderado"</formula>
    </cfRule>
    <cfRule type="cellIs" dxfId="2819" priority="2869" operator="equal">
      <formula>"Menor"</formula>
    </cfRule>
    <cfRule type="cellIs" dxfId="2818" priority="2870" operator="equal">
      <formula>"Insignificante"</formula>
    </cfRule>
  </conditionalFormatting>
  <conditionalFormatting sqref="Y106">
    <cfRule type="cellIs" dxfId="2817" priority="2861" operator="equal">
      <formula>"Casi Seguro"</formula>
    </cfRule>
    <cfRule type="cellIs" dxfId="2816" priority="2862" operator="equal">
      <formula>"Probable"</formula>
    </cfRule>
    <cfRule type="cellIs" dxfId="2815" priority="2863" operator="equal">
      <formula>"Posible"</formula>
    </cfRule>
    <cfRule type="cellIs" dxfId="2814" priority="2864" operator="equal">
      <formula>"Improbable"</formula>
    </cfRule>
    <cfRule type="cellIs" dxfId="2813" priority="2865" operator="equal">
      <formula>"Raro"</formula>
    </cfRule>
  </conditionalFormatting>
  <conditionalFormatting sqref="W111">
    <cfRule type="cellIs" dxfId="2812" priority="2856" operator="equal">
      <formula>"Catastrófico"</formula>
    </cfRule>
    <cfRule type="cellIs" dxfId="2811" priority="2857" operator="equal">
      <formula>"Mayor"</formula>
    </cfRule>
    <cfRule type="cellIs" dxfId="2810" priority="2858" operator="equal">
      <formula>"Moderado"</formula>
    </cfRule>
    <cfRule type="cellIs" dxfId="2809" priority="2859" operator="equal">
      <formula>"Menor"</formula>
    </cfRule>
    <cfRule type="cellIs" dxfId="2808" priority="2860" operator="equal">
      <formula>"Insignificante"</formula>
    </cfRule>
  </conditionalFormatting>
  <conditionalFormatting sqref="Y111">
    <cfRule type="cellIs" dxfId="2807" priority="2851" operator="equal">
      <formula>"Casi Seguro"</formula>
    </cfRule>
    <cfRule type="cellIs" dxfId="2806" priority="2852" operator="equal">
      <formula>"Probable"</formula>
    </cfRule>
    <cfRule type="cellIs" dxfId="2805" priority="2853" operator="equal">
      <formula>"Posible"</formula>
    </cfRule>
    <cfRule type="cellIs" dxfId="2804" priority="2854" operator="equal">
      <formula>"Improbable"</formula>
    </cfRule>
    <cfRule type="cellIs" dxfId="2803" priority="2855" operator="equal">
      <formula>"Raro"</formula>
    </cfRule>
  </conditionalFormatting>
  <conditionalFormatting sqref="W155">
    <cfRule type="cellIs" dxfId="2802" priority="3256" operator="equal">
      <formula>"Catastrófico"</formula>
    </cfRule>
    <cfRule type="cellIs" dxfId="2801" priority="3257" operator="equal">
      <formula>"Mayor"</formula>
    </cfRule>
    <cfRule type="cellIs" dxfId="2800" priority="3258" operator="equal">
      <formula>"Moderado"</formula>
    </cfRule>
    <cfRule type="cellIs" dxfId="2799" priority="3259" operator="equal">
      <formula>"Menor"</formula>
    </cfRule>
    <cfRule type="cellIs" dxfId="2798" priority="3260" operator="equal">
      <formula>"Insignificante"</formula>
    </cfRule>
  </conditionalFormatting>
  <conditionalFormatting sqref="Y155">
    <cfRule type="cellIs" dxfId="2797" priority="3251" operator="equal">
      <formula>"Casi Seguro"</formula>
    </cfRule>
    <cfRule type="cellIs" dxfId="2796" priority="3252" operator="equal">
      <formula>"Probable"</formula>
    </cfRule>
    <cfRule type="cellIs" dxfId="2795" priority="3253" operator="equal">
      <formula>"Posible"</formula>
    </cfRule>
    <cfRule type="cellIs" dxfId="2794" priority="3254" operator="equal">
      <formula>"Improbable"</formula>
    </cfRule>
    <cfRule type="cellIs" dxfId="2793" priority="3255" operator="equal">
      <formula>"Raro"</formula>
    </cfRule>
  </conditionalFormatting>
  <conditionalFormatting sqref="W163">
    <cfRule type="cellIs" dxfId="2792" priority="3236" operator="equal">
      <formula>"Catastrófico"</formula>
    </cfRule>
    <cfRule type="cellIs" dxfId="2791" priority="3237" operator="equal">
      <formula>"Mayor"</formula>
    </cfRule>
    <cfRule type="cellIs" dxfId="2790" priority="3238" operator="equal">
      <formula>"Moderado"</formula>
    </cfRule>
    <cfRule type="cellIs" dxfId="2789" priority="3239" operator="equal">
      <formula>"Menor"</formula>
    </cfRule>
    <cfRule type="cellIs" dxfId="2788" priority="3240" operator="equal">
      <formula>"Insignificante"</formula>
    </cfRule>
  </conditionalFormatting>
  <conditionalFormatting sqref="Y163">
    <cfRule type="cellIs" dxfId="2787" priority="3231" operator="equal">
      <formula>"Casi Seguro"</formula>
    </cfRule>
    <cfRule type="cellIs" dxfId="2786" priority="3232" operator="equal">
      <formula>"Probable"</formula>
    </cfRule>
    <cfRule type="cellIs" dxfId="2785" priority="3233" operator="equal">
      <formula>"Posible"</formula>
    </cfRule>
    <cfRule type="cellIs" dxfId="2784" priority="3234" operator="equal">
      <formula>"Improbable"</formula>
    </cfRule>
    <cfRule type="cellIs" dxfId="2783" priority="3235" operator="equal">
      <formula>"Raro"</formula>
    </cfRule>
  </conditionalFormatting>
  <conditionalFormatting sqref="AA163">
    <cfRule type="cellIs" dxfId="2782" priority="3227" operator="equal">
      <formula>"Extremo"</formula>
    </cfRule>
    <cfRule type="cellIs" dxfId="2781" priority="3228" operator="equal">
      <formula>"Alto"</formula>
    </cfRule>
    <cfRule type="cellIs" dxfId="2780" priority="3229" operator="equal">
      <formula>"Moderado"</formula>
    </cfRule>
    <cfRule type="cellIs" dxfId="2779" priority="3230" operator="equal">
      <formula>"Bajo"</formula>
    </cfRule>
  </conditionalFormatting>
  <conditionalFormatting sqref="AA134">
    <cfRule type="cellIs" dxfId="2778" priority="3195" operator="equal">
      <formula>"Extremo"</formula>
    </cfRule>
    <cfRule type="cellIs" dxfId="2777" priority="3196" operator="equal">
      <formula>"Alto"</formula>
    </cfRule>
    <cfRule type="cellIs" dxfId="2776" priority="3197" operator="equal">
      <formula>"Moderado"</formula>
    </cfRule>
    <cfRule type="cellIs" dxfId="2775" priority="3198" operator="equal">
      <formula>"Bajo"</formula>
    </cfRule>
  </conditionalFormatting>
  <conditionalFormatting sqref="AA155">
    <cfRule type="cellIs" dxfId="2774" priority="3219" operator="equal">
      <formula>"Extremo"</formula>
    </cfRule>
    <cfRule type="cellIs" dxfId="2773" priority="3220" operator="equal">
      <formula>"Alto"</formula>
    </cfRule>
    <cfRule type="cellIs" dxfId="2772" priority="3221" operator="equal">
      <formula>"Moderado"</formula>
    </cfRule>
    <cfRule type="cellIs" dxfId="2771" priority="3222" operator="equal">
      <formula>"Bajo"</formula>
    </cfRule>
  </conditionalFormatting>
  <conditionalFormatting sqref="AA150">
    <cfRule type="cellIs" dxfId="2770" priority="3215" operator="equal">
      <formula>"Extremo"</formula>
    </cfRule>
    <cfRule type="cellIs" dxfId="2769" priority="3216" operator="equal">
      <formula>"Alto"</formula>
    </cfRule>
    <cfRule type="cellIs" dxfId="2768" priority="3217" operator="equal">
      <formula>"Moderado"</formula>
    </cfRule>
    <cfRule type="cellIs" dxfId="2767" priority="3218" operator="equal">
      <formula>"Bajo"</formula>
    </cfRule>
  </conditionalFormatting>
  <conditionalFormatting sqref="AA143">
    <cfRule type="cellIs" dxfId="2766" priority="3211" operator="equal">
      <formula>"Extremo"</formula>
    </cfRule>
    <cfRule type="cellIs" dxfId="2765" priority="3212" operator="equal">
      <formula>"Alto"</formula>
    </cfRule>
    <cfRule type="cellIs" dxfId="2764" priority="3213" operator="equal">
      <formula>"Moderado"</formula>
    </cfRule>
    <cfRule type="cellIs" dxfId="2763" priority="3214" operator="equal">
      <formula>"Bajo"</formula>
    </cfRule>
  </conditionalFormatting>
  <conditionalFormatting sqref="AA145">
    <cfRule type="cellIs" dxfId="2762" priority="3207" operator="equal">
      <formula>"Extremo"</formula>
    </cfRule>
    <cfRule type="cellIs" dxfId="2761" priority="3208" operator="equal">
      <formula>"Alto"</formula>
    </cfRule>
    <cfRule type="cellIs" dxfId="2760" priority="3209" operator="equal">
      <formula>"Moderado"</formula>
    </cfRule>
    <cfRule type="cellIs" dxfId="2759" priority="3210" operator="equal">
      <formula>"Bajo"</formula>
    </cfRule>
  </conditionalFormatting>
  <conditionalFormatting sqref="AA139">
    <cfRule type="cellIs" dxfId="2758" priority="3203" operator="equal">
      <formula>"Extremo"</formula>
    </cfRule>
    <cfRule type="cellIs" dxfId="2757" priority="3204" operator="equal">
      <formula>"Alto"</formula>
    </cfRule>
    <cfRule type="cellIs" dxfId="2756" priority="3205" operator="equal">
      <formula>"Moderado"</formula>
    </cfRule>
    <cfRule type="cellIs" dxfId="2755" priority="3206" operator="equal">
      <formula>"Bajo"</formula>
    </cfRule>
  </conditionalFormatting>
  <conditionalFormatting sqref="AA141">
    <cfRule type="cellIs" dxfId="2754" priority="3199" operator="equal">
      <formula>"Extremo"</formula>
    </cfRule>
    <cfRule type="cellIs" dxfId="2753" priority="3200" operator="equal">
      <formula>"Alto"</formula>
    </cfRule>
    <cfRule type="cellIs" dxfId="2752" priority="3201" operator="equal">
      <formula>"Moderado"</formula>
    </cfRule>
    <cfRule type="cellIs" dxfId="2751" priority="3202" operator="equal">
      <formula>"Bajo"</formula>
    </cfRule>
  </conditionalFormatting>
  <conditionalFormatting sqref="AA129">
    <cfRule type="cellIs" dxfId="2750" priority="3191" operator="equal">
      <formula>"Extremo"</formula>
    </cfRule>
    <cfRule type="cellIs" dxfId="2749" priority="3192" operator="equal">
      <formula>"Alto"</formula>
    </cfRule>
    <cfRule type="cellIs" dxfId="2748" priority="3193" operator="equal">
      <formula>"Moderado"</formula>
    </cfRule>
    <cfRule type="cellIs" dxfId="2747" priority="3194" operator="equal">
      <formula>"Bajo"</formula>
    </cfRule>
  </conditionalFormatting>
  <conditionalFormatting sqref="AA124">
    <cfRule type="cellIs" dxfId="2746" priority="3187" operator="equal">
      <formula>"Extremo"</formula>
    </cfRule>
    <cfRule type="cellIs" dxfId="2745" priority="3188" operator="equal">
      <formula>"Alto"</formula>
    </cfRule>
    <cfRule type="cellIs" dxfId="2744" priority="3189" operator="equal">
      <formula>"Moderado"</formula>
    </cfRule>
    <cfRule type="cellIs" dxfId="2743" priority="3190" operator="equal">
      <formula>"Bajo"</formula>
    </cfRule>
  </conditionalFormatting>
  <conditionalFormatting sqref="AA119">
    <cfRule type="cellIs" dxfId="2742" priority="3183" operator="equal">
      <formula>"Extremo"</formula>
    </cfRule>
    <cfRule type="cellIs" dxfId="2741" priority="3184" operator="equal">
      <formula>"Alto"</formula>
    </cfRule>
    <cfRule type="cellIs" dxfId="2740" priority="3185" operator="equal">
      <formula>"Moderado"</formula>
    </cfRule>
    <cfRule type="cellIs" dxfId="2739" priority="3186" operator="equal">
      <formula>"Bajo"</formula>
    </cfRule>
  </conditionalFormatting>
  <conditionalFormatting sqref="AA114">
    <cfRule type="cellIs" dxfId="2738" priority="3179" operator="equal">
      <formula>"Extremo"</formula>
    </cfRule>
    <cfRule type="cellIs" dxfId="2737" priority="3180" operator="equal">
      <formula>"Alto"</formula>
    </cfRule>
    <cfRule type="cellIs" dxfId="2736" priority="3181" operator="equal">
      <formula>"Moderado"</formula>
    </cfRule>
    <cfRule type="cellIs" dxfId="2735" priority="3182" operator="equal">
      <formula>"Bajo"</formula>
    </cfRule>
  </conditionalFormatting>
  <conditionalFormatting sqref="AA104">
    <cfRule type="cellIs" dxfId="2734" priority="3175" operator="equal">
      <formula>"Extremo"</formula>
    </cfRule>
    <cfRule type="cellIs" dxfId="2733" priority="3176" operator="equal">
      <formula>"Alto"</formula>
    </cfRule>
    <cfRule type="cellIs" dxfId="2732" priority="3177" operator="equal">
      <formula>"Moderado"</formula>
    </cfRule>
    <cfRule type="cellIs" dxfId="2731" priority="3178" operator="equal">
      <formula>"Bajo"</formula>
    </cfRule>
  </conditionalFormatting>
  <conditionalFormatting sqref="AA109">
    <cfRule type="cellIs" dxfId="2730" priority="3171" operator="equal">
      <formula>"Extremo"</formula>
    </cfRule>
    <cfRule type="cellIs" dxfId="2729" priority="3172" operator="equal">
      <formula>"Alto"</formula>
    </cfRule>
    <cfRule type="cellIs" dxfId="2728" priority="3173" operator="equal">
      <formula>"Moderado"</formula>
    </cfRule>
    <cfRule type="cellIs" dxfId="2727" priority="3174" operator="equal">
      <formula>"Bajo"</formula>
    </cfRule>
  </conditionalFormatting>
  <conditionalFormatting sqref="AA94">
    <cfRule type="cellIs" dxfId="2726" priority="3167" operator="equal">
      <formula>"Extremo"</formula>
    </cfRule>
    <cfRule type="cellIs" dxfId="2725" priority="3168" operator="equal">
      <formula>"Alto"</formula>
    </cfRule>
    <cfRule type="cellIs" dxfId="2724" priority="3169" operator="equal">
      <formula>"Moderado"</formula>
    </cfRule>
    <cfRule type="cellIs" dxfId="2723" priority="3170" operator="equal">
      <formula>"Bajo"</formula>
    </cfRule>
  </conditionalFormatting>
  <conditionalFormatting sqref="AA99">
    <cfRule type="cellIs" dxfId="2722" priority="3163" operator="equal">
      <formula>"Extremo"</formula>
    </cfRule>
    <cfRule type="cellIs" dxfId="2721" priority="3164" operator="equal">
      <formula>"Alto"</formula>
    </cfRule>
    <cfRule type="cellIs" dxfId="2720" priority="3165" operator="equal">
      <formula>"Moderado"</formula>
    </cfRule>
    <cfRule type="cellIs" dxfId="2719" priority="3166" operator="equal">
      <formula>"Bajo"</formula>
    </cfRule>
  </conditionalFormatting>
  <conditionalFormatting sqref="AA64">
    <cfRule type="cellIs" dxfId="2718" priority="3159" operator="equal">
      <formula>"Extremo"</formula>
    </cfRule>
    <cfRule type="cellIs" dxfId="2717" priority="3160" operator="equal">
      <formula>"Alto"</formula>
    </cfRule>
    <cfRule type="cellIs" dxfId="2716" priority="3161" operator="equal">
      <formula>"Moderado"</formula>
    </cfRule>
    <cfRule type="cellIs" dxfId="2715" priority="3162" operator="equal">
      <formula>"Bajo"</formula>
    </cfRule>
  </conditionalFormatting>
  <conditionalFormatting sqref="AA59">
    <cfRule type="cellIs" dxfId="2714" priority="3155" operator="equal">
      <formula>"Extremo"</formula>
    </cfRule>
    <cfRule type="cellIs" dxfId="2713" priority="3156" operator="equal">
      <formula>"Alto"</formula>
    </cfRule>
    <cfRule type="cellIs" dxfId="2712" priority="3157" operator="equal">
      <formula>"Moderado"</formula>
    </cfRule>
    <cfRule type="cellIs" dxfId="2711" priority="3158" operator="equal">
      <formula>"Bajo"</formula>
    </cfRule>
  </conditionalFormatting>
  <conditionalFormatting sqref="AA11">
    <cfRule type="cellIs" dxfId="2710" priority="3151" operator="equal">
      <formula>"Extremo"</formula>
    </cfRule>
    <cfRule type="cellIs" dxfId="2709" priority="3152" operator="equal">
      <formula>"Alto"</formula>
    </cfRule>
    <cfRule type="cellIs" dxfId="2708" priority="3153" operator="equal">
      <formula>"Moderado"</formula>
    </cfRule>
    <cfRule type="cellIs" dxfId="2707" priority="3154" operator="equal">
      <formula>"Bajo"</formula>
    </cfRule>
  </conditionalFormatting>
  <conditionalFormatting sqref="W16:W17">
    <cfRule type="cellIs" dxfId="2706" priority="3146" operator="equal">
      <formula>"Catastrófico"</formula>
    </cfRule>
    <cfRule type="cellIs" dxfId="2705" priority="3147" operator="equal">
      <formula>"Mayor"</formula>
    </cfRule>
    <cfRule type="cellIs" dxfId="2704" priority="3148" operator="equal">
      <formula>"Moderado"</formula>
    </cfRule>
    <cfRule type="cellIs" dxfId="2703" priority="3149" operator="equal">
      <formula>"Menor"</formula>
    </cfRule>
    <cfRule type="cellIs" dxfId="2702" priority="3150" operator="equal">
      <formula>"Insignificante"</formula>
    </cfRule>
  </conditionalFormatting>
  <conditionalFormatting sqref="Y16:Y17">
    <cfRule type="cellIs" dxfId="2701" priority="3141" operator="equal">
      <formula>"Casi Seguro"</formula>
    </cfRule>
    <cfRule type="cellIs" dxfId="2700" priority="3142" operator="equal">
      <formula>"Probable"</formula>
    </cfRule>
    <cfRule type="cellIs" dxfId="2699" priority="3143" operator="equal">
      <formula>"Posible"</formula>
    </cfRule>
    <cfRule type="cellIs" dxfId="2698" priority="3144" operator="equal">
      <formula>"Improbable"</formula>
    </cfRule>
    <cfRule type="cellIs" dxfId="2697" priority="3145" operator="equal">
      <formula>"Raro"</formula>
    </cfRule>
  </conditionalFormatting>
  <conditionalFormatting sqref="Y171">
    <cfRule type="cellIs" dxfId="2696" priority="2941" operator="equal">
      <formula>"Casi Seguro"</formula>
    </cfRule>
    <cfRule type="cellIs" dxfId="2695" priority="2942" operator="equal">
      <formula>"Probable"</formula>
    </cfRule>
    <cfRule type="cellIs" dxfId="2694" priority="2943" operator="equal">
      <formula>"Posible"</formula>
    </cfRule>
    <cfRule type="cellIs" dxfId="2693" priority="2944" operator="equal">
      <formula>"Improbable"</formula>
    </cfRule>
    <cfRule type="cellIs" dxfId="2692" priority="2945" operator="equal">
      <formula>"Raro"</formula>
    </cfRule>
  </conditionalFormatting>
  <conditionalFormatting sqref="W19">
    <cfRule type="cellIs" dxfId="2691" priority="3136" operator="equal">
      <formula>"Catastrófico"</formula>
    </cfRule>
    <cfRule type="cellIs" dxfId="2690" priority="3137" operator="equal">
      <formula>"Mayor"</formula>
    </cfRule>
    <cfRule type="cellIs" dxfId="2689" priority="3138" operator="equal">
      <formula>"Moderado"</formula>
    </cfRule>
    <cfRule type="cellIs" dxfId="2688" priority="3139" operator="equal">
      <formula>"Menor"</formula>
    </cfRule>
    <cfRule type="cellIs" dxfId="2687" priority="3140" operator="equal">
      <formula>"Insignificante"</formula>
    </cfRule>
  </conditionalFormatting>
  <conditionalFormatting sqref="Y19">
    <cfRule type="cellIs" dxfId="2686" priority="3131" operator="equal">
      <formula>"Casi Seguro"</formula>
    </cfRule>
    <cfRule type="cellIs" dxfId="2685" priority="3132" operator="equal">
      <formula>"Probable"</formula>
    </cfRule>
    <cfRule type="cellIs" dxfId="2684" priority="3133" operator="equal">
      <formula>"Posible"</formula>
    </cfRule>
    <cfRule type="cellIs" dxfId="2683" priority="3134" operator="equal">
      <formula>"Improbable"</formula>
    </cfRule>
    <cfRule type="cellIs" dxfId="2682" priority="3135" operator="equal">
      <formula>"Raro"</formula>
    </cfRule>
  </conditionalFormatting>
  <conditionalFormatting sqref="W21">
    <cfRule type="cellIs" dxfId="2681" priority="3126" operator="equal">
      <formula>"Catastrófico"</formula>
    </cfRule>
    <cfRule type="cellIs" dxfId="2680" priority="3127" operator="equal">
      <formula>"Mayor"</formula>
    </cfRule>
    <cfRule type="cellIs" dxfId="2679" priority="3128" operator="equal">
      <formula>"Moderado"</formula>
    </cfRule>
    <cfRule type="cellIs" dxfId="2678" priority="3129" operator="equal">
      <formula>"Menor"</formula>
    </cfRule>
    <cfRule type="cellIs" dxfId="2677" priority="3130" operator="equal">
      <formula>"Insignificante"</formula>
    </cfRule>
  </conditionalFormatting>
  <conditionalFormatting sqref="Y21">
    <cfRule type="cellIs" dxfId="2676" priority="3121" operator="equal">
      <formula>"Casi Seguro"</formula>
    </cfRule>
    <cfRule type="cellIs" dxfId="2675" priority="3122" operator="equal">
      <formula>"Probable"</formula>
    </cfRule>
    <cfRule type="cellIs" dxfId="2674" priority="3123" operator="equal">
      <formula>"Posible"</formula>
    </cfRule>
    <cfRule type="cellIs" dxfId="2673" priority="3124" operator="equal">
      <formula>"Improbable"</formula>
    </cfRule>
    <cfRule type="cellIs" dxfId="2672" priority="3125" operator="equal">
      <formula>"Raro"</formula>
    </cfRule>
  </conditionalFormatting>
  <conditionalFormatting sqref="W23">
    <cfRule type="cellIs" dxfId="2671" priority="3116" operator="equal">
      <formula>"Catastrófico"</formula>
    </cfRule>
    <cfRule type="cellIs" dxfId="2670" priority="3117" operator="equal">
      <formula>"Mayor"</formula>
    </cfRule>
    <cfRule type="cellIs" dxfId="2669" priority="3118" operator="equal">
      <formula>"Moderado"</formula>
    </cfRule>
    <cfRule type="cellIs" dxfId="2668" priority="3119" operator="equal">
      <formula>"Menor"</formula>
    </cfRule>
    <cfRule type="cellIs" dxfId="2667" priority="3120" operator="equal">
      <formula>"Insignificante"</formula>
    </cfRule>
  </conditionalFormatting>
  <conditionalFormatting sqref="Y23">
    <cfRule type="cellIs" dxfId="2666" priority="3111" operator="equal">
      <formula>"Casi Seguro"</formula>
    </cfRule>
    <cfRule type="cellIs" dxfId="2665" priority="3112" operator="equal">
      <formula>"Probable"</formula>
    </cfRule>
    <cfRule type="cellIs" dxfId="2664" priority="3113" operator="equal">
      <formula>"Posible"</formula>
    </cfRule>
    <cfRule type="cellIs" dxfId="2663" priority="3114" operator="equal">
      <formula>"Improbable"</formula>
    </cfRule>
    <cfRule type="cellIs" dxfId="2662" priority="3115" operator="equal">
      <formula>"Raro"</formula>
    </cfRule>
  </conditionalFormatting>
  <conditionalFormatting sqref="Y25">
    <cfRule type="cellIs" dxfId="2661" priority="3101" operator="equal">
      <formula>"Casi Seguro"</formula>
    </cfRule>
    <cfRule type="cellIs" dxfId="2660" priority="3102" operator="equal">
      <formula>"Probable"</formula>
    </cfRule>
    <cfRule type="cellIs" dxfId="2659" priority="3103" operator="equal">
      <formula>"Posible"</formula>
    </cfRule>
    <cfRule type="cellIs" dxfId="2658" priority="3104" operator="equal">
      <formula>"Improbable"</formula>
    </cfRule>
    <cfRule type="cellIs" dxfId="2657" priority="3105" operator="equal">
      <formula>"Raro"</formula>
    </cfRule>
  </conditionalFormatting>
  <conditionalFormatting sqref="Y27">
    <cfRule type="cellIs" dxfId="2656" priority="3091" operator="equal">
      <formula>"Casi Seguro"</formula>
    </cfRule>
    <cfRule type="cellIs" dxfId="2655" priority="3092" operator="equal">
      <formula>"Probable"</formula>
    </cfRule>
    <cfRule type="cellIs" dxfId="2654" priority="3093" operator="equal">
      <formula>"Posible"</formula>
    </cfRule>
    <cfRule type="cellIs" dxfId="2653" priority="3094" operator="equal">
      <formula>"Improbable"</formula>
    </cfRule>
    <cfRule type="cellIs" dxfId="2652" priority="3095" operator="equal">
      <formula>"Raro"</formula>
    </cfRule>
  </conditionalFormatting>
  <conditionalFormatting sqref="W29">
    <cfRule type="cellIs" dxfId="2651" priority="3086" operator="equal">
      <formula>"Catastrófico"</formula>
    </cfRule>
    <cfRule type="cellIs" dxfId="2650" priority="3087" operator="equal">
      <formula>"Mayor"</formula>
    </cfRule>
    <cfRule type="cellIs" dxfId="2649" priority="3088" operator="equal">
      <formula>"Moderado"</formula>
    </cfRule>
    <cfRule type="cellIs" dxfId="2648" priority="3089" operator="equal">
      <formula>"Menor"</formula>
    </cfRule>
    <cfRule type="cellIs" dxfId="2647" priority="3090" operator="equal">
      <formula>"Insignificante"</formula>
    </cfRule>
  </conditionalFormatting>
  <conditionalFormatting sqref="Y29">
    <cfRule type="cellIs" dxfId="2646" priority="3081" operator="equal">
      <formula>"Casi Seguro"</formula>
    </cfRule>
    <cfRule type="cellIs" dxfId="2645" priority="3082" operator="equal">
      <formula>"Probable"</formula>
    </cfRule>
    <cfRule type="cellIs" dxfId="2644" priority="3083" operator="equal">
      <formula>"Posible"</formula>
    </cfRule>
    <cfRule type="cellIs" dxfId="2643" priority="3084" operator="equal">
      <formula>"Improbable"</formula>
    </cfRule>
    <cfRule type="cellIs" dxfId="2642" priority="3085" operator="equal">
      <formula>"Raro"</formula>
    </cfRule>
  </conditionalFormatting>
  <conditionalFormatting sqref="W31">
    <cfRule type="cellIs" dxfId="2641" priority="3076" operator="equal">
      <formula>"Catastrófico"</formula>
    </cfRule>
    <cfRule type="cellIs" dxfId="2640" priority="3077" operator="equal">
      <formula>"Mayor"</formula>
    </cfRule>
    <cfRule type="cellIs" dxfId="2639" priority="3078" operator="equal">
      <formula>"Moderado"</formula>
    </cfRule>
    <cfRule type="cellIs" dxfId="2638" priority="3079" operator="equal">
      <formula>"Menor"</formula>
    </cfRule>
    <cfRule type="cellIs" dxfId="2637" priority="3080" operator="equal">
      <formula>"Insignificante"</formula>
    </cfRule>
  </conditionalFormatting>
  <conditionalFormatting sqref="Y31">
    <cfRule type="cellIs" dxfId="2636" priority="3071" operator="equal">
      <formula>"Casi Seguro"</formula>
    </cfRule>
    <cfRule type="cellIs" dxfId="2635" priority="3072" operator="equal">
      <formula>"Probable"</formula>
    </cfRule>
    <cfRule type="cellIs" dxfId="2634" priority="3073" operator="equal">
      <formula>"Posible"</formula>
    </cfRule>
    <cfRule type="cellIs" dxfId="2633" priority="3074" operator="equal">
      <formula>"Improbable"</formula>
    </cfRule>
    <cfRule type="cellIs" dxfId="2632" priority="3075" operator="equal">
      <formula>"Raro"</formula>
    </cfRule>
  </conditionalFormatting>
  <conditionalFormatting sqref="W33">
    <cfRule type="cellIs" dxfId="2631" priority="3066" operator="equal">
      <formula>"Catastrófico"</formula>
    </cfRule>
    <cfRule type="cellIs" dxfId="2630" priority="3067" operator="equal">
      <formula>"Mayor"</formula>
    </cfRule>
    <cfRule type="cellIs" dxfId="2629" priority="3068" operator="equal">
      <formula>"Moderado"</formula>
    </cfRule>
    <cfRule type="cellIs" dxfId="2628" priority="3069" operator="equal">
      <formula>"Menor"</formula>
    </cfRule>
    <cfRule type="cellIs" dxfId="2627" priority="3070" operator="equal">
      <formula>"Insignificante"</formula>
    </cfRule>
  </conditionalFormatting>
  <conditionalFormatting sqref="Y33">
    <cfRule type="cellIs" dxfId="2626" priority="3061" operator="equal">
      <formula>"Casi Seguro"</formula>
    </cfRule>
    <cfRule type="cellIs" dxfId="2625" priority="3062" operator="equal">
      <formula>"Probable"</formula>
    </cfRule>
    <cfRule type="cellIs" dxfId="2624" priority="3063" operator="equal">
      <formula>"Posible"</formula>
    </cfRule>
    <cfRule type="cellIs" dxfId="2623" priority="3064" operator="equal">
      <formula>"Improbable"</formula>
    </cfRule>
    <cfRule type="cellIs" dxfId="2622" priority="3065" operator="equal">
      <formula>"Raro"</formula>
    </cfRule>
  </conditionalFormatting>
  <conditionalFormatting sqref="W35">
    <cfRule type="cellIs" dxfId="2621" priority="3056" operator="equal">
      <formula>"Catastrófico"</formula>
    </cfRule>
    <cfRule type="cellIs" dxfId="2620" priority="3057" operator="equal">
      <formula>"Mayor"</formula>
    </cfRule>
    <cfRule type="cellIs" dxfId="2619" priority="3058" operator="equal">
      <formula>"Moderado"</formula>
    </cfRule>
    <cfRule type="cellIs" dxfId="2618" priority="3059" operator="equal">
      <formula>"Menor"</formula>
    </cfRule>
    <cfRule type="cellIs" dxfId="2617" priority="3060" operator="equal">
      <formula>"Insignificante"</formula>
    </cfRule>
  </conditionalFormatting>
  <conditionalFormatting sqref="Y35">
    <cfRule type="cellIs" dxfId="2616" priority="3051" operator="equal">
      <formula>"Casi Seguro"</formula>
    </cfRule>
    <cfRule type="cellIs" dxfId="2615" priority="3052" operator="equal">
      <formula>"Probable"</formula>
    </cfRule>
    <cfRule type="cellIs" dxfId="2614" priority="3053" operator="equal">
      <formula>"Posible"</formula>
    </cfRule>
    <cfRule type="cellIs" dxfId="2613" priority="3054" operator="equal">
      <formula>"Improbable"</formula>
    </cfRule>
    <cfRule type="cellIs" dxfId="2612" priority="3055" operator="equal">
      <formula>"Raro"</formula>
    </cfRule>
  </conditionalFormatting>
  <conditionalFormatting sqref="W37">
    <cfRule type="cellIs" dxfId="2611" priority="3046" operator="equal">
      <formula>"Catastrófico"</formula>
    </cfRule>
    <cfRule type="cellIs" dxfId="2610" priority="3047" operator="equal">
      <formula>"Mayor"</formula>
    </cfRule>
    <cfRule type="cellIs" dxfId="2609" priority="3048" operator="equal">
      <formula>"Moderado"</formula>
    </cfRule>
    <cfRule type="cellIs" dxfId="2608" priority="3049" operator="equal">
      <formula>"Menor"</formula>
    </cfRule>
    <cfRule type="cellIs" dxfId="2607" priority="3050" operator="equal">
      <formula>"Insignificante"</formula>
    </cfRule>
  </conditionalFormatting>
  <conditionalFormatting sqref="Y37">
    <cfRule type="cellIs" dxfId="2606" priority="3041" operator="equal">
      <formula>"Casi Seguro"</formula>
    </cfRule>
    <cfRule type="cellIs" dxfId="2605" priority="3042" operator="equal">
      <formula>"Probable"</formula>
    </cfRule>
    <cfRule type="cellIs" dxfId="2604" priority="3043" operator="equal">
      <formula>"Posible"</formula>
    </cfRule>
    <cfRule type="cellIs" dxfId="2603" priority="3044" operator="equal">
      <formula>"Improbable"</formula>
    </cfRule>
    <cfRule type="cellIs" dxfId="2602" priority="3045" operator="equal">
      <formula>"Raro"</formula>
    </cfRule>
  </conditionalFormatting>
  <conditionalFormatting sqref="W39">
    <cfRule type="cellIs" dxfId="2601" priority="3036" operator="equal">
      <formula>"Catastrófico"</formula>
    </cfRule>
    <cfRule type="cellIs" dxfId="2600" priority="3037" operator="equal">
      <formula>"Mayor"</formula>
    </cfRule>
    <cfRule type="cellIs" dxfId="2599" priority="3038" operator="equal">
      <formula>"Moderado"</formula>
    </cfRule>
    <cfRule type="cellIs" dxfId="2598" priority="3039" operator="equal">
      <formula>"Menor"</formula>
    </cfRule>
    <cfRule type="cellIs" dxfId="2597" priority="3040" operator="equal">
      <formula>"Insignificante"</formula>
    </cfRule>
  </conditionalFormatting>
  <conditionalFormatting sqref="Y39">
    <cfRule type="cellIs" dxfId="2596" priority="3031" operator="equal">
      <formula>"Casi Seguro"</formula>
    </cfRule>
    <cfRule type="cellIs" dxfId="2595" priority="3032" operator="equal">
      <formula>"Probable"</formula>
    </cfRule>
    <cfRule type="cellIs" dxfId="2594" priority="3033" operator="equal">
      <formula>"Posible"</formula>
    </cfRule>
    <cfRule type="cellIs" dxfId="2593" priority="3034" operator="equal">
      <formula>"Improbable"</formula>
    </cfRule>
    <cfRule type="cellIs" dxfId="2592" priority="3035" operator="equal">
      <formula>"Raro"</formula>
    </cfRule>
  </conditionalFormatting>
  <conditionalFormatting sqref="W41">
    <cfRule type="cellIs" dxfId="2591" priority="3026" operator="equal">
      <formula>"Catastrófico"</formula>
    </cfRule>
    <cfRule type="cellIs" dxfId="2590" priority="3027" operator="equal">
      <formula>"Mayor"</formula>
    </cfRule>
    <cfRule type="cellIs" dxfId="2589" priority="3028" operator="equal">
      <formula>"Moderado"</formula>
    </cfRule>
    <cfRule type="cellIs" dxfId="2588" priority="3029" operator="equal">
      <formula>"Menor"</formula>
    </cfRule>
    <cfRule type="cellIs" dxfId="2587" priority="3030" operator="equal">
      <formula>"Insignificante"</formula>
    </cfRule>
  </conditionalFormatting>
  <conditionalFormatting sqref="Y41">
    <cfRule type="cellIs" dxfId="2586" priority="3021" operator="equal">
      <formula>"Casi Seguro"</formula>
    </cfRule>
    <cfRule type="cellIs" dxfId="2585" priority="3022" operator="equal">
      <formula>"Probable"</formula>
    </cfRule>
    <cfRule type="cellIs" dxfId="2584" priority="3023" operator="equal">
      <formula>"Posible"</formula>
    </cfRule>
    <cfRule type="cellIs" dxfId="2583" priority="3024" operator="equal">
      <formula>"Improbable"</formula>
    </cfRule>
    <cfRule type="cellIs" dxfId="2582" priority="3025" operator="equal">
      <formula>"Raro"</formula>
    </cfRule>
  </conditionalFormatting>
  <conditionalFormatting sqref="W43 W45 W47 W49 W51">
    <cfRule type="cellIs" dxfId="2581" priority="3016" operator="equal">
      <formula>"Catastrófico"</formula>
    </cfRule>
    <cfRule type="cellIs" dxfId="2580" priority="3017" operator="equal">
      <formula>"Mayor"</formula>
    </cfRule>
    <cfRule type="cellIs" dxfId="2579" priority="3018" operator="equal">
      <formula>"Moderado"</formula>
    </cfRule>
    <cfRule type="cellIs" dxfId="2578" priority="3019" operator="equal">
      <formula>"Menor"</formula>
    </cfRule>
    <cfRule type="cellIs" dxfId="2577" priority="3020" operator="equal">
      <formula>"Insignificante"</formula>
    </cfRule>
  </conditionalFormatting>
  <conditionalFormatting sqref="Y43 Y45 Y47 Y49 Y51">
    <cfRule type="cellIs" dxfId="2576" priority="3011" operator="equal">
      <formula>"Casi Seguro"</formula>
    </cfRule>
    <cfRule type="cellIs" dxfId="2575" priority="3012" operator="equal">
      <formula>"Probable"</formula>
    </cfRule>
    <cfRule type="cellIs" dxfId="2574" priority="3013" operator="equal">
      <formula>"Posible"</formula>
    </cfRule>
    <cfRule type="cellIs" dxfId="2573" priority="3014" operator="equal">
      <formula>"Improbable"</formula>
    </cfRule>
    <cfRule type="cellIs" dxfId="2572" priority="3015" operator="equal">
      <formula>"Raro"</formula>
    </cfRule>
  </conditionalFormatting>
  <conditionalFormatting sqref="W53">
    <cfRule type="cellIs" dxfId="2571" priority="3006" operator="equal">
      <formula>"Catastrófico"</formula>
    </cfRule>
    <cfRule type="cellIs" dxfId="2570" priority="3007" operator="equal">
      <formula>"Mayor"</formula>
    </cfRule>
    <cfRule type="cellIs" dxfId="2569" priority="3008" operator="equal">
      <formula>"Moderado"</formula>
    </cfRule>
    <cfRule type="cellIs" dxfId="2568" priority="3009" operator="equal">
      <formula>"Menor"</formula>
    </cfRule>
    <cfRule type="cellIs" dxfId="2567" priority="3010" operator="equal">
      <formula>"Insignificante"</formula>
    </cfRule>
  </conditionalFormatting>
  <conditionalFormatting sqref="Y53">
    <cfRule type="cellIs" dxfId="2566" priority="3001" operator="equal">
      <formula>"Casi Seguro"</formula>
    </cfRule>
    <cfRule type="cellIs" dxfId="2565" priority="3002" operator="equal">
      <formula>"Probable"</formula>
    </cfRule>
    <cfRule type="cellIs" dxfId="2564" priority="3003" operator="equal">
      <formula>"Posible"</formula>
    </cfRule>
    <cfRule type="cellIs" dxfId="2563" priority="3004" operator="equal">
      <formula>"Improbable"</formula>
    </cfRule>
    <cfRule type="cellIs" dxfId="2562" priority="3005" operator="equal">
      <formula>"Raro"</formula>
    </cfRule>
  </conditionalFormatting>
  <conditionalFormatting sqref="W66 W68">
    <cfRule type="cellIs" dxfId="2561" priority="2996" operator="equal">
      <formula>"Catastrófico"</formula>
    </cfRule>
    <cfRule type="cellIs" dxfId="2560" priority="2997" operator="equal">
      <formula>"Mayor"</formula>
    </cfRule>
    <cfRule type="cellIs" dxfId="2559" priority="2998" operator="equal">
      <formula>"Moderado"</formula>
    </cfRule>
    <cfRule type="cellIs" dxfId="2558" priority="2999" operator="equal">
      <formula>"Menor"</formula>
    </cfRule>
    <cfRule type="cellIs" dxfId="2557" priority="3000" operator="equal">
      <formula>"Insignificante"</formula>
    </cfRule>
  </conditionalFormatting>
  <conditionalFormatting sqref="Y66 Y68">
    <cfRule type="cellIs" dxfId="2556" priority="2991" operator="equal">
      <formula>"Casi Seguro"</formula>
    </cfRule>
    <cfRule type="cellIs" dxfId="2555" priority="2992" operator="equal">
      <formula>"Probable"</formula>
    </cfRule>
    <cfRule type="cellIs" dxfId="2554" priority="2993" operator="equal">
      <formula>"Posible"</formula>
    </cfRule>
    <cfRule type="cellIs" dxfId="2553" priority="2994" operator="equal">
      <formula>"Improbable"</formula>
    </cfRule>
    <cfRule type="cellIs" dxfId="2552" priority="2995" operator="equal">
      <formula>"Raro"</formula>
    </cfRule>
  </conditionalFormatting>
  <conditionalFormatting sqref="W70 W72 W74 W76">
    <cfRule type="cellIs" dxfId="2551" priority="2986" operator="equal">
      <formula>"Catastrófico"</formula>
    </cfRule>
    <cfRule type="cellIs" dxfId="2550" priority="2987" operator="equal">
      <formula>"Mayor"</formula>
    </cfRule>
    <cfRule type="cellIs" dxfId="2549" priority="2988" operator="equal">
      <formula>"Moderado"</formula>
    </cfRule>
    <cfRule type="cellIs" dxfId="2548" priority="2989" operator="equal">
      <formula>"Menor"</formula>
    </cfRule>
    <cfRule type="cellIs" dxfId="2547" priority="2990" operator="equal">
      <formula>"Insignificante"</formula>
    </cfRule>
  </conditionalFormatting>
  <conditionalFormatting sqref="Y70 Y72 Y74 Y76">
    <cfRule type="cellIs" dxfId="2546" priority="2981" operator="equal">
      <formula>"Casi Seguro"</formula>
    </cfRule>
    <cfRule type="cellIs" dxfId="2545" priority="2982" operator="equal">
      <formula>"Probable"</formula>
    </cfRule>
    <cfRule type="cellIs" dxfId="2544" priority="2983" operator="equal">
      <formula>"Posible"</formula>
    </cfRule>
    <cfRule type="cellIs" dxfId="2543" priority="2984" operator="equal">
      <formula>"Improbable"</formula>
    </cfRule>
    <cfRule type="cellIs" dxfId="2542" priority="2985" operator="equal">
      <formula>"Raro"</formula>
    </cfRule>
  </conditionalFormatting>
  <conditionalFormatting sqref="W78">
    <cfRule type="cellIs" dxfId="2541" priority="2976" operator="equal">
      <formula>"Catastrófico"</formula>
    </cfRule>
    <cfRule type="cellIs" dxfId="2540" priority="2977" operator="equal">
      <formula>"Mayor"</formula>
    </cfRule>
    <cfRule type="cellIs" dxfId="2539" priority="2978" operator="equal">
      <formula>"Moderado"</formula>
    </cfRule>
    <cfRule type="cellIs" dxfId="2538" priority="2979" operator="equal">
      <formula>"Menor"</formula>
    </cfRule>
    <cfRule type="cellIs" dxfId="2537" priority="2980" operator="equal">
      <formula>"Insignificante"</formula>
    </cfRule>
  </conditionalFormatting>
  <conditionalFormatting sqref="Y78">
    <cfRule type="cellIs" dxfId="2536" priority="2971" operator="equal">
      <formula>"Casi Seguro"</formula>
    </cfRule>
    <cfRule type="cellIs" dxfId="2535" priority="2972" operator="equal">
      <formula>"Probable"</formula>
    </cfRule>
    <cfRule type="cellIs" dxfId="2534" priority="2973" operator="equal">
      <formula>"Posible"</formula>
    </cfRule>
    <cfRule type="cellIs" dxfId="2533" priority="2974" operator="equal">
      <formula>"Improbable"</formula>
    </cfRule>
    <cfRule type="cellIs" dxfId="2532" priority="2975" operator="equal">
      <formula>"Raro"</formula>
    </cfRule>
  </conditionalFormatting>
  <conditionalFormatting sqref="W80 W82 W84 W86">
    <cfRule type="cellIs" dxfId="2531" priority="2966" operator="equal">
      <formula>"Catastrófico"</formula>
    </cfRule>
    <cfRule type="cellIs" dxfId="2530" priority="2967" operator="equal">
      <formula>"Mayor"</formula>
    </cfRule>
    <cfRule type="cellIs" dxfId="2529" priority="2968" operator="equal">
      <formula>"Moderado"</formula>
    </cfRule>
    <cfRule type="cellIs" dxfId="2528" priority="2969" operator="equal">
      <formula>"Menor"</formula>
    </cfRule>
    <cfRule type="cellIs" dxfId="2527" priority="2970" operator="equal">
      <formula>"Insignificante"</formula>
    </cfRule>
  </conditionalFormatting>
  <conditionalFormatting sqref="Y80 Y82 Y84 Y86">
    <cfRule type="cellIs" dxfId="2526" priority="2961" operator="equal">
      <formula>"Casi Seguro"</formula>
    </cfRule>
    <cfRule type="cellIs" dxfId="2525" priority="2962" operator="equal">
      <formula>"Probable"</formula>
    </cfRule>
    <cfRule type="cellIs" dxfId="2524" priority="2963" operator="equal">
      <formula>"Posible"</formula>
    </cfRule>
    <cfRule type="cellIs" dxfId="2523" priority="2964" operator="equal">
      <formula>"Improbable"</formula>
    </cfRule>
    <cfRule type="cellIs" dxfId="2522" priority="2965" operator="equal">
      <formula>"Raro"</formula>
    </cfRule>
  </conditionalFormatting>
  <conditionalFormatting sqref="Y88">
    <cfRule type="cellIs" dxfId="2521" priority="2921" operator="equal">
      <formula>"Casi Seguro"</formula>
    </cfRule>
    <cfRule type="cellIs" dxfId="2520" priority="2922" operator="equal">
      <formula>"Probable"</formula>
    </cfRule>
    <cfRule type="cellIs" dxfId="2519" priority="2923" operator="equal">
      <formula>"Posible"</formula>
    </cfRule>
    <cfRule type="cellIs" dxfId="2518" priority="2924" operator="equal">
      <formula>"Improbable"</formula>
    </cfRule>
    <cfRule type="cellIs" dxfId="2517" priority="2925" operator="equal">
      <formula>"Raro"</formula>
    </cfRule>
  </conditionalFormatting>
  <conditionalFormatting sqref="W171">
    <cfRule type="cellIs" dxfId="2516" priority="2946" operator="equal">
      <formula>"Catastrófico"</formula>
    </cfRule>
    <cfRule type="cellIs" dxfId="2515" priority="2947" operator="equal">
      <formula>"Mayor"</formula>
    </cfRule>
    <cfRule type="cellIs" dxfId="2514" priority="2948" operator="equal">
      <formula>"Moderado"</formula>
    </cfRule>
    <cfRule type="cellIs" dxfId="2513" priority="2949" operator="equal">
      <formula>"Menor"</formula>
    </cfRule>
    <cfRule type="cellIs" dxfId="2512" priority="2950" operator="equal">
      <formula>"Insignificante"</formula>
    </cfRule>
  </conditionalFormatting>
  <conditionalFormatting sqref="Y159">
    <cfRule type="cellIs" dxfId="2511" priority="2731" operator="equal">
      <formula>"Casi Seguro"</formula>
    </cfRule>
    <cfRule type="cellIs" dxfId="2510" priority="2732" operator="equal">
      <formula>"Probable"</formula>
    </cfRule>
    <cfRule type="cellIs" dxfId="2509" priority="2733" operator="equal">
      <formula>"Posible"</formula>
    </cfRule>
    <cfRule type="cellIs" dxfId="2508" priority="2734" operator="equal">
      <formula>"Improbable"</formula>
    </cfRule>
    <cfRule type="cellIs" dxfId="2507" priority="2735" operator="equal">
      <formula>"Raro"</formula>
    </cfRule>
  </conditionalFormatting>
  <conditionalFormatting sqref="W180">
    <cfRule type="cellIs" dxfId="2506" priority="2936" operator="equal">
      <formula>"Catastrófico"</formula>
    </cfRule>
    <cfRule type="cellIs" dxfId="2505" priority="2937" operator="equal">
      <formula>"Mayor"</formula>
    </cfRule>
    <cfRule type="cellIs" dxfId="2504" priority="2938" operator="equal">
      <formula>"Moderado"</formula>
    </cfRule>
    <cfRule type="cellIs" dxfId="2503" priority="2939" operator="equal">
      <formula>"Menor"</formula>
    </cfRule>
    <cfRule type="cellIs" dxfId="2502" priority="2940" operator="equal">
      <formula>"Insignificante"</formula>
    </cfRule>
  </conditionalFormatting>
  <conditionalFormatting sqref="Y180">
    <cfRule type="cellIs" dxfId="2501" priority="2931" operator="equal">
      <formula>"Casi Seguro"</formula>
    </cfRule>
    <cfRule type="cellIs" dxfId="2500" priority="2932" operator="equal">
      <formula>"Probable"</formula>
    </cfRule>
    <cfRule type="cellIs" dxfId="2499" priority="2933" operator="equal">
      <formula>"Posible"</formula>
    </cfRule>
    <cfRule type="cellIs" dxfId="2498" priority="2934" operator="equal">
      <formula>"Improbable"</formula>
    </cfRule>
    <cfRule type="cellIs" dxfId="2497" priority="2935" operator="equal">
      <formula>"Raro"</formula>
    </cfRule>
  </conditionalFormatting>
  <conditionalFormatting sqref="W88">
    <cfRule type="cellIs" dxfId="2496" priority="2926" operator="equal">
      <formula>"Catastrófico"</formula>
    </cfRule>
    <cfRule type="cellIs" dxfId="2495" priority="2927" operator="equal">
      <formula>"Mayor"</formula>
    </cfRule>
    <cfRule type="cellIs" dxfId="2494" priority="2928" operator="equal">
      <formula>"Moderado"</formula>
    </cfRule>
    <cfRule type="cellIs" dxfId="2493" priority="2929" operator="equal">
      <formula>"Menor"</formula>
    </cfRule>
    <cfRule type="cellIs" dxfId="2492" priority="2930" operator="equal">
      <formula>"Insignificante"</formula>
    </cfRule>
  </conditionalFormatting>
  <conditionalFormatting sqref="W56">
    <cfRule type="cellIs" dxfId="2491" priority="2916" operator="equal">
      <formula>"Catastrófico"</formula>
    </cfRule>
    <cfRule type="cellIs" dxfId="2490" priority="2917" operator="equal">
      <formula>"Mayor"</formula>
    </cfRule>
    <cfRule type="cellIs" dxfId="2489" priority="2918" operator="equal">
      <formula>"Moderado"</formula>
    </cfRule>
    <cfRule type="cellIs" dxfId="2488" priority="2919" operator="equal">
      <formula>"Menor"</formula>
    </cfRule>
    <cfRule type="cellIs" dxfId="2487" priority="2920" operator="equal">
      <formula>"Insignificante"</formula>
    </cfRule>
  </conditionalFormatting>
  <conditionalFormatting sqref="Y56">
    <cfRule type="cellIs" dxfId="2486" priority="2911" operator="equal">
      <formula>"Casi Seguro"</formula>
    </cfRule>
    <cfRule type="cellIs" dxfId="2485" priority="2912" operator="equal">
      <formula>"Probable"</formula>
    </cfRule>
    <cfRule type="cellIs" dxfId="2484" priority="2913" operator="equal">
      <formula>"Posible"</formula>
    </cfRule>
    <cfRule type="cellIs" dxfId="2483" priority="2914" operator="equal">
      <formula>"Improbable"</formula>
    </cfRule>
    <cfRule type="cellIs" dxfId="2482" priority="2915" operator="equal">
      <formula>"Raro"</formula>
    </cfRule>
  </conditionalFormatting>
  <conditionalFormatting sqref="W61">
    <cfRule type="cellIs" dxfId="2481" priority="2906" operator="equal">
      <formula>"Catastrófico"</formula>
    </cfRule>
    <cfRule type="cellIs" dxfId="2480" priority="2907" operator="equal">
      <formula>"Mayor"</formula>
    </cfRule>
    <cfRule type="cellIs" dxfId="2479" priority="2908" operator="equal">
      <formula>"Moderado"</formula>
    </cfRule>
    <cfRule type="cellIs" dxfId="2478" priority="2909" operator="equal">
      <formula>"Menor"</formula>
    </cfRule>
    <cfRule type="cellIs" dxfId="2477" priority="2910" operator="equal">
      <formula>"Insignificante"</formula>
    </cfRule>
  </conditionalFormatting>
  <conditionalFormatting sqref="Y61">
    <cfRule type="cellIs" dxfId="2476" priority="2901" operator="equal">
      <formula>"Casi Seguro"</formula>
    </cfRule>
    <cfRule type="cellIs" dxfId="2475" priority="2902" operator="equal">
      <formula>"Probable"</formula>
    </cfRule>
    <cfRule type="cellIs" dxfId="2474" priority="2903" operator="equal">
      <formula>"Posible"</formula>
    </cfRule>
    <cfRule type="cellIs" dxfId="2473" priority="2904" operator="equal">
      <formula>"Improbable"</formula>
    </cfRule>
    <cfRule type="cellIs" dxfId="2472" priority="2905" operator="equal">
      <formula>"Raro"</formula>
    </cfRule>
  </conditionalFormatting>
  <conditionalFormatting sqref="W91">
    <cfRule type="cellIs" dxfId="2471" priority="2896" operator="equal">
      <formula>"Catastrófico"</formula>
    </cfRule>
    <cfRule type="cellIs" dxfId="2470" priority="2897" operator="equal">
      <formula>"Mayor"</formula>
    </cfRule>
    <cfRule type="cellIs" dxfId="2469" priority="2898" operator="equal">
      <formula>"Moderado"</formula>
    </cfRule>
    <cfRule type="cellIs" dxfId="2468" priority="2899" operator="equal">
      <formula>"Menor"</formula>
    </cfRule>
    <cfRule type="cellIs" dxfId="2467" priority="2900" operator="equal">
      <formula>"Insignificante"</formula>
    </cfRule>
  </conditionalFormatting>
  <conditionalFormatting sqref="Y91">
    <cfRule type="cellIs" dxfId="2466" priority="2891" operator="equal">
      <formula>"Casi Seguro"</formula>
    </cfRule>
    <cfRule type="cellIs" dxfId="2465" priority="2892" operator="equal">
      <formula>"Probable"</formula>
    </cfRule>
    <cfRule type="cellIs" dxfId="2464" priority="2893" operator="equal">
      <formula>"Posible"</formula>
    </cfRule>
    <cfRule type="cellIs" dxfId="2463" priority="2894" operator="equal">
      <formula>"Improbable"</formula>
    </cfRule>
    <cfRule type="cellIs" dxfId="2462" priority="2895" operator="equal">
      <formula>"Raro"</formula>
    </cfRule>
  </conditionalFormatting>
  <conditionalFormatting sqref="W96">
    <cfRule type="cellIs" dxfId="2461" priority="2886" operator="equal">
      <formula>"Catastrófico"</formula>
    </cfRule>
    <cfRule type="cellIs" dxfId="2460" priority="2887" operator="equal">
      <formula>"Mayor"</formula>
    </cfRule>
    <cfRule type="cellIs" dxfId="2459" priority="2888" operator="equal">
      <formula>"Moderado"</formula>
    </cfRule>
    <cfRule type="cellIs" dxfId="2458" priority="2889" operator="equal">
      <formula>"Menor"</formula>
    </cfRule>
    <cfRule type="cellIs" dxfId="2457" priority="2890" operator="equal">
      <formula>"Insignificante"</formula>
    </cfRule>
  </conditionalFormatting>
  <conditionalFormatting sqref="Y96">
    <cfRule type="cellIs" dxfId="2456" priority="2881" operator="equal">
      <formula>"Casi Seguro"</formula>
    </cfRule>
    <cfRule type="cellIs" dxfId="2455" priority="2882" operator="equal">
      <formula>"Probable"</formula>
    </cfRule>
    <cfRule type="cellIs" dxfId="2454" priority="2883" operator="equal">
      <formula>"Posible"</formula>
    </cfRule>
    <cfRule type="cellIs" dxfId="2453" priority="2884" operator="equal">
      <formula>"Improbable"</formula>
    </cfRule>
    <cfRule type="cellIs" dxfId="2452" priority="2885" operator="equal">
      <formula>"Raro"</formula>
    </cfRule>
  </conditionalFormatting>
  <conditionalFormatting sqref="W101">
    <cfRule type="cellIs" dxfId="2451" priority="2876" operator="equal">
      <formula>"Catastrófico"</formula>
    </cfRule>
    <cfRule type="cellIs" dxfId="2450" priority="2877" operator="equal">
      <formula>"Mayor"</formula>
    </cfRule>
    <cfRule type="cellIs" dxfId="2449" priority="2878" operator="equal">
      <formula>"Moderado"</formula>
    </cfRule>
    <cfRule type="cellIs" dxfId="2448" priority="2879" operator="equal">
      <formula>"Menor"</formula>
    </cfRule>
    <cfRule type="cellIs" dxfId="2447" priority="2880" operator="equal">
      <formula>"Insignificante"</formula>
    </cfRule>
  </conditionalFormatting>
  <conditionalFormatting sqref="Y101">
    <cfRule type="cellIs" dxfId="2446" priority="2871" operator="equal">
      <formula>"Casi Seguro"</formula>
    </cfRule>
    <cfRule type="cellIs" dxfId="2445" priority="2872" operator="equal">
      <formula>"Probable"</formula>
    </cfRule>
    <cfRule type="cellIs" dxfId="2444" priority="2873" operator="equal">
      <formula>"Posible"</formula>
    </cfRule>
    <cfRule type="cellIs" dxfId="2443" priority="2874" operator="equal">
      <formula>"Improbable"</formula>
    </cfRule>
    <cfRule type="cellIs" dxfId="2442" priority="2875" operator="equal">
      <formula>"Raro"</formula>
    </cfRule>
  </conditionalFormatting>
  <conditionalFormatting sqref="W116">
    <cfRule type="cellIs" dxfId="2441" priority="2846" operator="equal">
      <formula>"Catastrófico"</formula>
    </cfRule>
    <cfRule type="cellIs" dxfId="2440" priority="2847" operator="equal">
      <formula>"Mayor"</formula>
    </cfRule>
    <cfRule type="cellIs" dxfId="2439" priority="2848" operator="equal">
      <formula>"Moderado"</formula>
    </cfRule>
    <cfRule type="cellIs" dxfId="2438" priority="2849" operator="equal">
      <formula>"Menor"</formula>
    </cfRule>
    <cfRule type="cellIs" dxfId="2437" priority="2850" operator="equal">
      <formula>"Insignificante"</formula>
    </cfRule>
  </conditionalFormatting>
  <conditionalFormatting sqref="Y116">
    <cfRule type="cellIs" dxfId="2436" priority="2841" operator="equal">
      <formula>"Casi Seguro"</formula>
    </cfRule>
    <cfRule type="cellIs" dxfId="2435" priority="2842" operator="equal">
      <formula>"Probable"</formula>
    </cfRule>
    <cfRule type="cellIs" dxfId="2434" priority="2843" operator="equal">
      <formula>"Posible"</formula>
    </cfRule>
    <cfRule type="cellIs" dxfId="2433" priority="2844" operator="equal">
      <formula>"Improbable"</formula>
    </cfRule>
    <cfRule type="cellIs" dxfId="2432" priority="2845" operator="equal">
      <formula>"Raro"</formula>
    </cfRule>
  </conditionalFormatting>
  <conditionalFormatting sqref="W121">
    <cfRule type="cellIs" dxfId="2431" priority="2836" operator="equal">
      <formula>"Catastrófico"</formula>
    </cfRule>
    <cfRule type="cellIs" dxfId="2430" priority="2837" operator="equal">
      <formula>"Mayor"</formula>
    </cfRule>
    <cfRule type="cellIs" dxfId="2429" priority="2838" operator="equal">
      <formula>"Moderado"</formula>
    </cfRule>
    <cfRule type="cellIs" dxfId="2428" priority="2839" operator="equal">
      <formula>"Menor"</formula>
    </cfRule>
    <cfRule type="cellIs" dxfId="2427" priority="2840" operator="equal">
      <formula>"Insignificante"</formula>
    </cfRule>
  </conditionalFormatting>
  <conditionalFormatting sqref="Y121">
    <cfRule type="cellIs" dxfId="2426" priority="2831" operator="equal">
      <formula>"Casi Seguro"</formula>
    </cfRule>
    <cfRule type="cellIs" dxfId="2425" priority="2832" operator="equal">
      <formula>"Probable"</formula>
    </cfRule>
    <cfRule type="cellIs" dxfId="2424" priority="2833" operator="equal">
      <formula>"Posible"</formula>
    </cfRule>
    <cfRule type="cellIs" dxfId="2423" priority="2834" operator="equal">
      <formula>"Improbable"</formula>
    </cfRule>
    <cfRule type="cellIs" dxfId="2422" priority="2835" operator="equal">
      <formula>"Raro"</formula>
    </cfRule>
  </conditionalFormatting>
  <conditionalFormatting sqref="W126">
    <cfRule type="cellIs" dxfId="2421" priority="2826" operator="equal">
      <formula>"Catastrófico"</formula>
    </cfRule>
    <cfRule type="cellIs" dxfId="2420" priority="2827" operator="equal">
      <formula>"Mayor"</formula>
    </cfRule>
    <cfRule type="cellIs" dxfId="2419" priority="2828" operator="equal">
      <formula>"Moderado"</formula>
    </cfRule>
    <cfRule type="cellIs" dxfId="2418" priority="2829" operator="equal">
      <formula>"Menor"</formula>
    </cfRule>
    <cfRule type="cellIs" dxfId="2417" priority="2830" operator="equal">
      <formula>"Insignificante"</formula>
    </cfRule>
  </conditionalFormatting>
  <conditionalFormatting sqref="Y126">
    <cfRule type="cellIs" dxfId="2416" priority="2821" operator="equal">
      <formula>"Casi Seguro"</formula>
    </cfRule>
    <cfRule type="cellIs" dxfId="2415" priority="2822" operator="equal">
      <formula>"Probable"</formula>
    </cfRule>
    <cfRule type="cellIs" dxfId="2414" priority="2823" operator="equal">
      <formula>"Posible"</formula>
    </cfRule>
    <cfRule type="cellIs" dxfId="2413" priority="2824" operator="equal">
      <formula>"Improbable"</formula>
    </cfRule>
    <cfRule type="cellIs" dxfId="2412" priority="2825" operator="equal">
      <formula>"Raro"</formula>
    </cfRule>
  </conditionalFormatting>
  <conditionalFormatting sqref="W131">
    <cfRule type="cellIs" dxfId="2411" priority="2816" operator="equal">
      <formula>"Catastrófico"</formula>
    </cfRule>
    <cfRule type="cellIs" dxfId="2410" priority="2817" operator="equal">
      <formula>"Mayor"</formula>
    </cfRule>
    <cfRule type="cellIs" dxfId="2409" priority="2818" operator="equal">
      <formula>"Moderado"</formula>
    </cfRule>
    <cfRule type="cellIs" dxfId="2408" priority="2819" operator="equal">
      <formula>"Menor"</formula>
    </cfRule>
    <cfRule type="cellIs" dxfId="2407" priority="2820" operator="equal">
      <formula>"Insignificante"</formula>
    </cfRule>
  </conditionalFormatting>
  <conditionalFormatting sqref="Y131">
    <cfRule type="cellIs" dxfId="2406" priority="2811" operator="equal">
      <formula>"Casi Seguro"</formula>
    </cfRule>
    <cfRule type="cellIs" dxfId="2405" priority="2812" operator="equal">
      <formula>"Probable"</formula>
    </cfRule>
    <cfRule type="cellIs" dxfId="2404" priority="2813" operator="equal">
      <formula>"Posible"</formula>
    </cfRule>
    <cfRule type="cellIs" dxfId="2403" priority="2814" operator="equal">
      <formula>"Improbable"</formula>
    </cfRule>
    <cfRule type="cellIs" dxfId="2402" priority="2815" operator="equal">
      <formula>"Raro"</formula>
    </cfRule>
  </conditionalFormatting>
  <conditionalFormatting sqref="W136">
    <cfRule type="cellIs" dxfId="2401" priority="2806" operator="equal">
      <formula>"Catastrófico"</formula>
    </cfRule>
    <cfRule type="cellIs" dxfId="2400" priority="2807" operator="equal">
      <formula>"Mayor"</formula>
    </cfRule>
    <cfRule type="cellIs" dxfId="2399" priority="2808" operator="equal">
      <formula>"Moderado"</formula>
    </cfRule>
    <cfRule type="cellIs" dxfId="2398" priority="2809" operator="equal">
      <formula>"Menor"</formula>
    </cfRule>
    <cfRule type="cellIs" dxfId="2397" priority="2810" operator="equal">
      <formula>"Insignificante"</formula>
    </cfRule>
  </conditionalFormatting>
  <conditionalFormatting sqref="Y136">
    <cfRule type="cellIs" dxfId="2396" priority="2801" operator="equal">
      <formula>"Casi Seguro"</formula>
    </cfRule>
    <cfRule type="cellIs" dxfId="2395" priority="2802" operator="equal">
      <formula>"Probable"</formula>
    </cfRule>
    <cfRule type="cellIs" dxfId="2394" priority="2803" operator="equal">
      <formula>"Posible"</formula>
    </cfRule>
    <cfRule type="cellIs" dxfId="2393" priority="2804" operator="equal">
      <formula>"Improbable"</formula>
    </cfRule>
    <cfRule type="cellIs" dxfId="2392" priority="2805" operator="equal">
      <formula>"Raro"</formula>
    </cfRule>
  </conditionalFormatting>
  <conditionalFormatting sqref="W147">
    <cfRule type="cellIs" dxfId="2391" priority="2766" operator="equal">
      <formula>"Catastrófico"</formula>
    </cfRule>
    <cfRule type="cellIs" dxfId="2390" priority="2767" operator="equal">
      <formula>"Mayor"</formula>
    </cfRule>
    <cfRule type="cellIs" dxfId="2389" priority="2768" operator="equal">
      <formula>"Moderado"</formula>
    </cfRule>
    <cfRule type="cellIs" dxfId="2388" priority="2769" operator="equal">
      <formula>"Menor"</formula>
    </cfRule>
    <cfRule type="cellIs" dxfId="2387" priority="2770" operator="equal">
      <formula>"Insignificante"</formula>
    </cfRule>
  </conditionalFormatting>
  <conditionalFormatting sqref="Y147">
    <cfRule type="cellIs" dxfId="2386" priority="2761" operator="equal">
      <formula>"Casi Seguro"</formula>
    </cfRule>
    <cfRule type="cellIs" dxfId="2385" priority="2762" operator="equal">
      <formula>"Probable"</formula>
    </cfRule>
    <cfRule type="cellIs" dxfId="2384" priority="2763" operator="equal">
      <formula>"Posible"</formula>
    </cfRule>
    <cfRule type="cellIs" dxfId="2383" priority="2764" operator="equal">
      <formula>"Improbable"</formula>
    </cfRule>
    <cfRule type="cellIs" dxfId="2382" priority="2765" operator="equal">
      <formula>"Raro"</formula>
    </cfRule>
  </conditionalFormatting>
  <conditionalFormatting sqref="W152">
    <cfRule type="cellIs" dxfId="2381" priority="2756" operator="equal">
      <formula>"Catastrófico"</formula>
    </cfRule>
    <cfRule type="cellIs" dxfId="2380" priority="2757" operator="equal">
      <formula>"Mayor"</formula>
    </cfRule>
    <cfRule type="cellIs" dxfId="2379" priority="2758" operator="equal">
      <formula>"Moderado"</formula>
    </cfRule>
    <cfRule type="cellIs" dxfId="2378" priority="2759" operator="equal">
      <formula>"Menor"</formula>
    </cfRule>
    <cfRule type="cellIs" dxfId="2377" priority="2760" operator="equal">
      <formula>"Insignificante"</formula>
    </cfRule>
  </conditionalFormatting>
  <conditionalFormatting sqref="Y152">
    <cfRule type="cellIs" dxfId="2376" priority="2751" operator="equal">
      <formula>"Casi Seguro"</formula>
    </cfRule>
    <cfRule type="cellIs" dxfId="2375" priority="2752" operator="equal">
      <formula>"Probable"</formula>
    </cfRule>
    <cfRule type="cellIs" dxfId="2374" priority="2753" operator="equal">
      <formula>"Posible"</formula>
    </cfRule>
    <cfRule type="cellIs" dxfId="2373" priority="2754" operator="equal">
      <formula>"Improbable"</formula>
    </cfRule>
    <cfRule type="cellIs" dxfId="2372" priority="2755" operator="equal">
      <formula>"Raro"</formula>
    </cfRule>
  </conditionalFormatting>
  <conditionalFormatting sqref="W159">
    <cfRule type="cellIs" dxfId="2371" priority="2736" operator="equal">
      <formula>"Catastrófico"</formula>
    </cfRule>
    <cfRule type="cellIs" dxfId="2370" priority="2737" operator="equal">
      <formula>"Mayor"</formula>
    </cfRule>
    <cfRule type="cellIs" dxfId="2369" priority="2738" operator="equal">
      <formula>"Moderado"</formula>
    </cfRule>
    <cfRule type="cellIs" dxfId="2368" priority="2739" operator="equal">
      <formula>"Menor"</formula>
    </cfRule>
    <cfRule type="cellIs" dxfId="2367" priority="2740" operator="equal">
      <formula>"Insignificante"</formula>
    </cfRule>
  </conditionalFormatting>
  <conditionalFormatting sqref="W177">
    <cfRule type="cellIs" dxfId="2366" priority="2726" operator="equal">
      <formula>"Catastrófico"</formula>
    </cfRule>
    <cfRule type="cellIs" dxfId="2365" priority="2727" operator="equal">
      <formula>"Mayor"</formula>
    </cfRule>
    <cfRule type="cellIs" dxfId="2364" priority="2728" operator="equal">
      <formula>"Moderado"</formula>
    </cfRule>
    <cfRule type="cellIs" dxfId="2363" priority="2729" operator="equal">
      <formula>"Menor"</formula>
    </cfRule>
    <cfRule type="cellIs" dxfId="2362" priority="2730" operator="equal">
      <formula>"Insignificante"</formula>
    </cfRule>
  </conditionalFormatting>
  <conditionalFormatting sqref="Y177">
    <cfRule type="cellIs" dxfId="2361" priority="2721" operator="equal">
      <formula>"Casi Seguro"</formula>
    </cfRule>
    <cfRule type="cellIs" dxfId="2360" priority="2722" operator="equal">
      <formula>"Probable"</formula>
    </cfRule>
    <cfRule type="cellIs" dxfId="2359" priority="2723" operator="equal">
      <formula>"Posible"</formula>
    </cfRule>
    <cfRule type="cellIs" dxfId="2358" priority="2724" operator="equal">
      <formula>"Improbable"</formula>
    </cfRule>
    <cfRule type="cellIs" dxfId="2357" priority="2725" operator="equal">
      <formula>"Raro"</formula>
    </cfRule>
  </conditionalFormatting>
  <conditionalFormatting sqref="AA177:AA178">
    <cfRule type="cellIs" dxfId="2356" priority="2717" operator="equal">
      <formula>"Extremo"</formula>
    </cfRule>
    <cfRule type="cellIs" dxfId="2355" priority="2718" operator="equal">
      <formula>"Alto"</formula>
    </cfRule>
    <cfRule type="cellIs" dxfId="2354" priority="2719" operator="equal">
      <formula>"Moderado"</formula>
    </cfRule>
    <cfRule type="cellIs" dxfId="2353" priority="2720" operator="equal">
      <formula>"Bajo"</formula>
    </cfRule>
  </conditionalFormatting>
  <conditionalFormatting sqref="W12:W13">
    <cfRule type="cellIs" dxfId="2352" priority="2712" operator="equal">
      <formula>"Catastrófico"</formula>
    </cfRule>
    <cfRule type="cellIs" dxfId="2351" priority="2713" operator="equal">
      <formula>"Mayor"</formula>
    </cfRule>
    <cfRule type="cellIs" dxfId="2350" priority="2714" operator="equal">
      <formula>"Moderado"</formula>
    </cfRule>
    <cfRule type="cellIs" dxfId="2349" priority="2715" operator="equal">
      <formula>"Menor"</formula>
    </cfRule>
    <cfRule type="cellIs" dxfId="2348" priority="2716" operator="equal">
      <formula>"Insignificante"</formula>
    </cfRule>
  </conditionalFormatting>
  <conditionalFormatting sqref="Y12:Y13">
    <cfRule type="cellIs" dxfId="2347" priority="2707" operator="equal">
      <formula>"Casi Seguro"</formula>
    </cfRule>
    <cfRule type="cellIs" dxfId="2346" priority="2708" operator="equal">
      <formula>"Probable"</formula>
    </cfRule>
    <cfRule type="cellIs" dxfId="2345" priority="2709" operator="equal">
      <formula>"Posible"</formula>
    </cfRule>
    <cfRule type="cellIs" dxfId="2344" priority="2710" operator="equal">
      <formula>"Improbable"</formula>
    </cfRule>
    <cfRule type="cellIs" dxfId="2343" priority="2711" operator="equal">
      <formula>"Raro"</formula>
    </cfRule>
  </conditionalFormatting>
  <conditionalFormatting sqref="AA12">
    <cfRule type="cellIs" dxfId="2342" priority="2703" operator="equal">
      <formula>"Extremo"</formula>
    </cfRule>
    <cfRule type="cellIs" dxfId="2341" priority="2704" operator="equal">
      <formula>"Alto"</formula>
    </cfRule>
    <cfRule type="cellIs" dxfId="2340" priority="2705" operator="equal">
      <formula>"Moderado"</formula>
    </cfRule>
    <cfRule type="cellIs" dxfId="2339" priority="2706" operator="equal">
      <formula>"Bajo"</formula>
    </cfRule>
  </conditionalFormatting>
  <conditionalFormatting sqref="W57">
    <cfRule type="cellIs" dxfId="2338" priority="2698" operator="equal">
      <formula>"Catastrófico"</formula>
    </cfRule>
    <cfRule type="cellIs" dxfId="2337" priority="2699" operator="equal">
      <formula>"Mayor"</formula>
    </cfRule>
    <cfRule type="cellIs" dxfId="2336" priority="2700" operator="equal">
      <formula>"Moderado"</formula>
    </cfRule>
    <cfRule type="cellIs" dxfId="2335" priority="2701" operator="equal">
      <formula>"Menor"</formula>
    </cfRule>
    <cfRule type="cellIs" dxfId="2334" priority="2702" operator="equal">
      <formula>"Insignificante"</formula>
    </cfRule>
  </conditionalFormatting>
  <conditionalFormatting sqref="Y57">
    <cfRule type="cellIs" dxfId="2333" priority="2693" operator="equal">
      <formula>"Casi Seguro"</formula>
    </cfRule>
    <cfRule type="cellIs" dxfId="2332" priority="2694" operator="equal">
      <formula>"Probable"</formula>
    </cfRule>
    <cfRule type="cellIs" dxfId="2331" priority="2695" operator="equal">
      <formula>"Posible"</formula>
    </cfRule>
    <cfRule type="cellIs" dxfId="2330" priority="2696" operator="equal">
      <formula>"Improbable"</formula>
    </cfRule>
    <cfRule type="cellIs" dxfId="2329" priority="2697" operator="equal">
      <formula>"Raro"</formula>
    </cfRule>
  </conditionalFormatting>
  <conditionalFormatting sqref="W62">
    <cfRule type="cellIs" dxfId="2328" priority="2678" operator="equal">
      <formula>"Catastrófico"</formula>
    </cfRule>
    <cfRule type="cellIs" dxfId="2327" priority="2679" operator="equal">
      <formula>"Mayor"</formula>
    </cfRule>
    <cfRule type="cellIs" dxfId="2326" priority="2680" operator="equal">
      <formula>"Moderado"</formula>
    </cfRule>
    <cfRule type="cellIs" dxfId="2325" priority="2681" operator="equal">
      <formula>"Menor"</formula>
    </cfRule>
    <cfRule type="cellIs" dxfId="2324" priority="2682" operator="equal">
      <formula>"Insignificante"</formula>
    </cfRule>
  </conditionalFormatting>
  <conditionalFormatting sqref="Y62">
    <cfRule type="cellIs" dxfId="2323" priority="2673" operator="equal">
      <formula>"Casi Seguro"</formula>
    </cfRule>
    <cfRule type="cellIs" dxfId="2322" priority="2674" operator="equal">
      <formula>"Probable"</formula>
    </cfRule>
    <cfRule type="cellIs" dxfId="2321" priority="2675" operator="equal">
      <formula>"Posible"</formula>
    </cfRule>
    <cfRule type="cellIs" dxfId="2320" priority="2676" operator="equal">
      <formula>"Improbable"</formula>
    </cfRule>
    <cfRule type="cellIs" dxfId="2319" priority="2677" operator="equal">
      <formula>"Raro"</formula>
    </cfRule>
  </conditionalFormatting>
  <conditionalFormatting sqref="W92">
    <cfRule type="cellIs" dxfId="2318" priority="2668" operator="equal">
      <formula>"Catastrófico"</formula>
    </cfRule>
    <cfRule type="cellIs" dxfId="2317" priority="2669" operator="equal">
      <formula>"Mayor"</formula>
    </cfRule>
    <cfRule type="cellIs" dxfId="2316" priority="2670" operator="equal">
      <formula>"Moderado"</formula>
    </cfRule>
    <cfRule type="cellIs" dxfId="2315" priority="2671" operator="equal">
      <formula>"Menor"</formula>
    </cfRule>
    <cfRule type="cellIs" dxfId="2314" priority="2672" operator="equal">
      <formula>"Insignificante"</formula>
    </cfRule>
  </conditionalFormatting>
  <conditionalFormatting sqref="Y92">
    <cfRule type="cellIs" dxfId="2313" priority="2663" operator="equal">
      <formula>"Casi Seguro"</formula>
    </cfRule>
    <cfRule type="cellIs" dxfId="2312" priority="2664" operator="equal">
      <formula>"Probable"</formula>
    </cfRule>
    <cfRule type="cellIs" dxfId="2311" priority="2665" operator="equal">
      <formula>"Posible"</formula>
    </cfRule>
    <cfRule type="cellIs" dxfId="2310" priority="2666" operator="equal">
      <formula>"Improbable"</formula>
    </cfRule>
    <cfRule type="cellIs" dxfId="2309" priority="2667" operator="equal">
      <formula>"Raro"</formula>
    </cfRule>
  </conditionalFormatting>
  <conditionalFormatting sqref="W97">
    <cfRule type="cellIs" dxfId="2308" priority="2658" operator="equal">
      <formula>"Catastrófico"</formula>
    </cfRule>
    <cfRule type="cellIs" dxfId="2307" priority="2659" operator="equal">
      <formula>"Mayor"</formula>
    </cfRule>
    <cfRule type="cellIs" dxfId="2306" priority="2660" operator="equal">
      <formula>"Moderado"</formula>
    </cfRule>
    <cfRule type="cellIs" dxfId="2305" priority="2661" operator="equal">
      <formula>"Menor"</formula>
    </cfRule>
    <cfRule type="cellIs" dxfId="2304" priority="2662" operator="equal">
      <formula>"Insignificante"</formula>
    </cfRule>
  </conditionalFormatting>
  <conditionalFormatting sqref="Y97">
    <cfRule type="cellIs" dxfId="2303" priority="2653" operator="equal">
      <formula>"Casi Seguro"</formula>
    </cfRule>
    <cfRule type="cellIs" dxfId="2302" priority="2654" operator="equal">
      <formula>"Probable"</formula>
    </cfRule>
    <cfRule type="cellIs" dxfId="2301" priority="2655" operator="equal">
      <formula>"Posible"</formula>
    </cfRule>
    <cfRule type="cellIs" dxfId="2300" priority="2656" operator="equal">
      <formula>"Improbable"</formula>
    </cfRule>
    <cfRule type="cellIs" dxfId="2299" priority="2657" operator="equal">
      <formula>"Raro"</formula>
    </cfRule>
  </conditionalFormatting>
  <conditionalFormatting sqref="W102">
    <cfRule type="cellIs" dxfId="2298" priority="2648" operator="equal">
      <formula>"Catastrófico"</formula>
    </cfRule>
    <cfRule type="cellIs" dxfId="2297" priority="2649" operator="equal">
      <formula>"Mayor"</formula>
    </cfRule>
    <cfRule type="cellIs" dxfId="2296" priority="2650" operator="equal">
      <formula>"Moderado"</formula>
    </cfRule>
    <cfRule type="cellIs" dxfId="2295" priority="2651" operator="equal">
      <formula>"Menor"</formula>
    </cfRule>
    <cfRule type="cellIs" dxfId="2294" priority="2652" operator="equal">
      <formula>"Insignificante"</formula>
    </cfRule>
  </conditionalFormatting>
  <conditionalFormatting sqref="Y102">
    <cfRule type="cellIs" dxfId="2293" priority="2643" operator="equal">
      <formula>"Casi Seguro"</formula>
    </cfRule>
    <cfRule type="cellIs" dxfId="2292" priority="2644" operator="equal">
      <formula>"Probable"</formula>
    </cfRule>
    <cfRule type="cellIs" dxfId="2291" priority="2645" operator="equal">
      <formula>"Posible"</formula>
    </cfRule>
    <cfRule type="cellIs" dxfId="2290" priority="2646" operator="equal">
      <formula>"Improbable"</formula>
    </cfRule>
    <cfRule type="cellIs" dxfId="2289" priority="2647" operator="equal">
      <formula>"Raro"</formula>
    </cfRule>
  </conditionalFormatting>
  <conditionalFormatting sqref="W107">
    <cfRule type="cellIs" dxfId="2288" priority="2638" operator="equal">
      <formula>"Catastrófico"</formula>
    </cfRule>
    <cfRule type="cellIs" dxfId="2287" priority="2639" operator="equal">
      <formula>"Mayor"</formula>
    </cfRule>
    <cfRule type="cellIs" dxfId="2286" priority="2640" operator="equal">
      <formula>"Moderado"</formula>
    </cfRule>
    <cfRule type="cellIs" dxfId="2285" priority="2641" operator="equal">
      <formula>"Menor"</formula>
    </cfRule>
    <cfRule type="cellIs" dxfId="2284" priority="2642" operator="equal">
      <formula>"Insignificante"</formula>
    </cfRule>
  </conditionalFormatting>
  <conditionalFormatting sqref="Y107">
    <cfRule type="cellIs" dxfId="2283" priority="2633" operator="equal">
      <formula>"Casi Seguro"</formula>
    </cfRule>
    <cfRule type="cellIs" dxfId="2282" priority="2634" operator="equal">
      <formula>"Probable"</formula>
    </cfRule>
    <cfRule type="cellIs" dxfId="2281" priority="2635" operator="equal">
      <formula>"Posible"</formula>
    </cfRule>
    <cfRule type="cellIs" dxfId="2280" priority="2636" operator="equal">
      <formula>"Improbable"</formula>
    </cfRule>
    <cfRule type="cellIs" dxfId="2279" priority="2637" operator="equal">
      <formula>"Raro"</formula>
    </cfRule>
  </conditionalFormatting>
  <conditionalFormatting sqref="W112">
    <cfRule type="cellIs" dxfId="2278" priority="2628" operator="equal">
      <formula>"Catastrófico"</formula>
    </cfRule>
    <cfRule type="cellIs" dxfId="2277" priority="2629" operator="equal">
      <formula>"Mayor"</formula>
    </cfRule>
    <cfRule type="cellIs" dxfId="2276" priority="2630" operator="equal">
      <formula>"Moderado"</formula>
    </cfRule>
    <cfRule type="cellIs" dxfId="2275" priority="2631" operator="equal">
      <formula>"Menor"</formula>
    </cfRule>
    <cfRule type="cellIs" dxfId="2274" priority="2632" operator="equal">
      <formula>"Insignificante"</formula>
    </cfRule>
  </conditionalFormatting>
  <conditionalFormatting sqref="Y112">
    <cfRule type="cellIs" dxfId="2273" priority="2623" operator="equal">
      <formula>"Casi Seguro"</formula>
    </cfRule>
    <cfRule type="cellIs" dxfId="2272" priority="2624" operator="equal">
      <formula>"Probable"</formula>
    </cfRule>
    <cfRule type="cellIs" dxfId="2271" priority="2625" operator="equal">
      <formula>"Posible"</formula>
    </cfRule>
    <cfRule type="cellIs" dxfId="2270" priority="2626" operator="equal">
      <formula>"Improbable"</formula>
    </cfRule>
    <cfRule type="cellIs" dxfId="2269" priority="2627" operator="equal">
      <formula>"Raro"</formula>
    </cfRule>
  </conditionalFormatting>
  <conditionalFormatting sqref="W117">
    <cfRule type="cellIs" dxfId="2268" priority="2618" operator="equal">
      <formula>"Catastrófico"</formula>
    </cfRule>
    <cfRule type="cellIs" dxfId="2267" priority="2619" operator="equal">
      <formula>"Mayor"</formula>
    </cfRule>
    <cfRule type="cellIs" dxfId="2266" priority="2620" operator="equal">
      <formula>"Moderado"</formula>
    </cfRule>
    <cfRule type="cellIs" dxfId="2265" priority="2621" operator="equal">
      <formula>"Menor"</formula>
    </cfRule>
    <cfRule type="cellIs" dxfId="2264" priority="2622" operator="equal">
      <formula>"Insignificante"</formula>
    </cfRule>
  </conditionalFormatting>
  <conditionalFormatting sqref="Y117">
    <cfRule type="cellIs" dxfId="2263" priority="2613" operator="equal">
      <formula>"Casi Seguro"</formula>
    </cfRule>
    <cfRule type="cellIs" dxfId="2262" priority="2614" operator="equal">
      <formula>"Probable"</formula>
    </cfRule>
    <cfRule type="cellIs" dxfId="2261" priority="2615" operator="equal">
      <formula>"Posible"</formula>
    </cfRule>
    <cfRule type="cellIs" dxfId="2260" priority="2616" operator="equal">
      <formula>"Improbable"</formula>
    </cfRule>
    <cfRule type="cellIs" dxfId="2259" priority="2617" operator="equal">
      <formula>"Raro"</formula>
    </cfRule>
  </conditionalFormatting>
  <conditionalFormatting sqref="W122">
    <cfRule type="cellIs" dxfId="2258" priority="2608" operator="equal">
      <formula>"Catastrófico"</formula>
    </cfRule>
    <cfRule type="cellIs" dxfId="2257" priority="2609" operator="equal">
      <formula>"Mayor"</formula>
    </cfRule>
    <cfRule type="cellIs" dxfId="2256" priority="2610" operator="equal">
      <formula>"Moderado"</formula>
    </cfRule>
    <cfRule type="cellIs" dxfId="2255" priority="2611" operator="equal">
      <formula>"Menor"</formula>
    </cfRule>
    <cfRule type="cellIs" dxfId="2254" priority="2612" operator="equal">
      <formula>"Insignificante"</formula>
    </cfRule>
  </conditionalFormatting>
  <conditionalFormatting sqref="Y122">
    <cfRule type="cellIs" dxfId="2253" priority="2603" operator="equal">
      <formula>"Casi Seguro"</formula>
    </cfRule>
    <cfRule type="cellIs" dxfId="2252" priority="2604" operator="equal">
      <formula>"Probable"</formula>
    </cfRule>
    <cfRule type="cellIs" dxfId="2251" priority="2605" operator="equal">
      <formula>"Posible"</formula>
    </cfRule>
    <cfRule type="cellIs" dxfId="2250" priority="2606" operator="equal">
      <formula>"Improbable"</formula>
    </cfRule>
    <cfRule type="cellIs" dxfId="2249" priority="2607" operator="equal">
      <formula>"Raro"</formula>
    </cfRule>
  </conditionalFormatting>
  <conditionalFormatting sqref="W132">
    <cfRule type="cellIs" dxfId="2248" priority="2598" operator="equal">
      <formula>"Catastrófico"</formula>
    </cfRule>
    <cfRule type="cellIs" dxfId="2247" priority="2599" operator="equal">
      <formula>"Mayor"</formula>
    </cfRule>
    <cfRule type="cellIs" dxfId="2246" priority="2600" operator="equal">
      <formula>"Moderado"</formula>
    </cfRule>
    <cfRule type="cellIs" dxfId="2245" priority="2601" operator="equal">
      <formula>"Menor"</formula>
    </cfRule>
    <cfRule type="cellIs" dxfId="2244" priority="2602" operator="equal">
      <formula>"Insignificante"</formula>
    </cfRule>
  </conditionalFormatting>
  <conditionalFormatting sqref="Y132">
    <cfRule type="cellIs" dxfId="2243" priority="2593" operator="equal">
      <formula>"Casi Seguro"</formula>
    </cfRule>
    <cfRule type="cellIs" dxfId="2242" priority="2594" operator="equal">
      <formula>"Probable"</formula>
    </cfRule>
    <cfRule type="cellIs" dxfId="2241" priority="2595" operator="equal">
      <formula>"Posible"</formula>
    </cfRule>
    <cfRule type="cellIs" dxfId="2240" priority="2596" operator="equal">
      <formula>"Improbable"</formula>
    </cfRule>
    <cfRule type="cellIs" dxfId="2239" priority="2597" operator="equal">
      <formula>"Raro"</formula>
    </cfRule>
  </conditionalFormatting>
  <conditionalFormatting sqref="W137">
    <cfRule type="cellIs" dxfId="2238" priority="2588" operator="equal">
      <formula>"Catastrófico"</formula>
    </cfRule>
    <cfRule type="cellIs" dxfId="2237" priority="2589" operator="equal">
      <formula>"Mayor"</formula>
    </cfRule>
    <cfRule type="cellIs" dxfId="2236" priority="2590" operator="equal">
      <formula>"Moderado"</formula>
    </cfRule>
    <cfRule type="cellIs" dxfId="2235" priority="2591" operator="equal">
      <formula>"Menor"</formula>
    </cfRule>
    <cfRule type="cellIs" dxfId="2234" priority="2592" operator="equal">
      <formula>"Insignificante"</formula>
    </cfRule>
  </conditionalFormatting>
  <conditionalFormatting sqref="Y137">
    <cfRule type="cellIs" dxfId="2233" priority="2583" operator="equal">
      <formula>"Casi Seguro"</formula>
    </cfRule>
    <cfRule type="cellIs" dxfId="2232" priority="2584" operator="equal">
      <formula>"Probable"</formula>
    </cfRule>
    <cfRule type="cellIs" dxfId="2231" priority="2585" operator="equal">
      <formula>"Posible"</formula>
    </cfRule>
    <cfRule type="cellIs" dxfId="2230" priority="2586" operator="equal">
      <formula>"Improbable"</formula>
    </cfRule>
    <cfRule type="cellIs" dxfId="2229" priority="2587" operator="equal">
      <formula>"Raro"</formula>
    </cfRule>
  </conditionalFormatting>
  <conditionalFormatting sqref="W148">
    <cfRule type="cellIs" dxfId="2228" priority="2548" operator="equal">
      <formula>"Catastrófico"</formula>
    </cfRule>
    <cfRule type="cellIs" dxfId="2227" priority="2549" operator="equal">
      <formula>"Mayor"</formula>
    </cfRule>
    <cfRule type="cellIs" dxfId="2226" priority="2550" operator="equal">
      <formula>"Moderado"</formula>
    </cfRule>
    <cfRule type="cellIs" dxfId="2225" priority="2551" operator="equal">
      <formula>"Menor"</formula>
    </cfRule>
    <cfRule type="cellIs" dxfId="2224" priority="2552" operator="equal">
      <formula>"Insignificante"</formula>
    </cfRule>
  </conditionalFormatting>
  <conditionalFormatting sqref="Y148">
    <cfRule type="cellIs" dxfId="2223" priority="2543" operator="equal">
      <formula>"Casi Seguro"</formula>
    </cfRule>
    <cfRule type="cellIs" dxfId="2222" priority="2544" operator="equal">
      <formula>"Probable"</formula>
    </cfRule>
    <cfRule type="cellIs" dxfId="2221" priority="2545" operator="equal">
      <formula>"Posible"</formula>
    </cfRule>
    <cfRule type="cellIs" dxfId="2220" priority="2546" operator="equal">
      <formula>"Improbable"</formula>
    </cfRule>
    <cfRule type="cellIs" dxfId="2219" priority="2547" operator="equal">
      <formula>"Raro"</formula>
    </cfRule>
  </conditionalFormatting>
  <conditionalFormatting sqref="W153">
    <cfRule type="cellIs" dxfId="2218" priority="2538" operator="equal">
      <formula>"Catastrófico"</formula>
    </cfRule>
    <cfRule type="cellIs" dxfId="2217" priority="2539" operator="equal">
      <formula>"Mayor"</formula>
    </cfRule>
    <cfRule type="cellIs" dxfId="2216" priority="2540" operator="equal">
      <formula>"Moderado"</formula>
    </cfRule>
    <cfRule type="cellIs" dxfId="2215" priority="2541" operator="equal">
      <formula>"Menor"</formula>
    </cfRule>
    <cfRule type="cellIs" dxfId="2214" priority="2542" operator="equal">
      <formula>"Insignificante"</formula>
    </cfRule>
  </conditionalFormatting>
  <conditionalFormatting sqref="Y153">
    <cfRule type="cellIs" dxfId="2213" priority="2533" operator="equal">
      <formula>"Casi Seguro"</formula>
    </cfRule>
    <cfRule type="cellIs" dxfId="2212" priority="2534" operator="equal">
      <formula>"Probable"</formula>
    </cfRule>
    <cfRule type="cellIs" dxfId="2211" priority="2535" operator="equal">
      <formula>"Posible"</formula>
    </cfRule>
    <cfRule type="cellIs" dxfId="2210" priority="2536" operator="equal">
      <formula>"Improbable"</formula>
    </cfRule>
    <cfRule type="cellIs" dxfId="2209" priority="2537" operator="equal">
      <formula>"Raro"</formula>
    </cfRule>
  </conditionalFormatting>
  <conditionalFormatting sqref="W178">
    <cfRule type="cellIs" dxfId="2208" priority="2518" operator="equal">
      <formula>"Catastrófico"</formula>
    </cfRule>
    <cfRule type="cellIs" dxfId="2207" priority="2519" operator="equal">
      <formula>"Mayor"</formula>
    </cfRule>
    <cfRule type="cellIs" dxfId="2206" priority="2520" operator="equal">
      <formula>"Moderado"</formula>
    </cfRule>
    <cfRule type="cellIs" dxfId="2205" priority="2521" operator="equal">
      <formula>"Menor"</formula>
    </cfRule>
    <cfRule type="cellIs" dxfId="2204" priority="2522" operator="equal">
      <formula>"Insignificante"</formula>
    </cfRule>
  </conditionalFormatting>
  <conditionalFormatting sqref="Y178">
    <cfRule type="cellIs" dxfId="2203" priority="2513" operator="equal">
      <formula>"Casi Seguro"</formula>
    </cfRule>
    <cfRule type="cellIs" dxfId="2202" priority="2514" operator="equal">
      <formula>"Probable"</formula>
    </cfRule>
    <cfRule type="cellIs" dxfId="2201" priority="2515" operator="equal">
      <formula>"Posible"</formula>
    </cfRule>
    <cfRule type="cellIs" dxfId="2200" priority="2516" operator="equal">
      <formula>"Improbable"</formula>
    </cfRule>
    <cfRule type="cellIs" dxfId="2199" priority="2517" operator="equal">
      <formula>"Raro"</formula>
    </cfRule>
  </conditionalFormatting>
  <conditionalFormatting sqref="W160">
    <cfRule type="cellIs" dxfId="2198" priority="2508" operator="equal">
      <formula>"Catastrófico"</formula>
    </cfRule>
    <cfRule type="cellIs" dxfId="2197" priority="2509" operator="equal">
      <formula>"Mayor"</formula>
    </cfRule>
    <cfRule type="cellIs" dxfId="2196" priority="2510" operator="equal">
      <formula>"Moderado"</formula>
    </cfRule>
    <cfRule type="cellIs" dxfId="2195" priority="2511" operator="equal">
      <formula>"Menor"</formula>
    </cfRule>
    <cfRule type="cellIs" dxfId="2194" priority="2512" operator="equal">
      <formula>"Insignificante"</formula>
    </cfRule>
  </conditionalFormatting>
  <conditionalFormatting sqref="Y160">
    <cfRule type="cellIs" dxfId="2193" priority="2503" operator="equal">
      <formula>"Casi Seguro"</formula>
    </cfRule>
    <cfRule type="cellIs" dxfId="2192" priority="2504" operator="equal">
      <formula>"Probable"</formula>
    </cfRule>
    <cfRule type="cellIs" dxfId="2191" priority="2505" operator="equal">
      <formula>"Posible"</formula>
    </cfRule>
    <cfRule type="cellIs" dxfId="2190" priority="2506" operator="equal">
      <formula>"Improbable"</formula>
    </cfRule>
    <cfRule type="cellIs" dxfId="2189" priority="2507" operator="equal">
      <formula>"Raro"</formula>
    </cfRule>
  </conditionalFormatting>
  <conditionalFormatting sqref="AA159">
    <cfRule type="cellIs" dxfId="2188" priority="2499" operator="equal">
      <formula>"Extremo"</formula>
    </cfRule>
    <cfRule type="cellIs" dxfId="2187" priority="2500" operator="equal">
      <formula>"Alto"</formula>
    </cfRule>
    <cfRule type="cellIs" dxfId="2186" priority="2501" operator="equal">
      <formula>"Moderado"</formula>
    </cfRule>
    <cfRule type="cellIs" dxfId="2185" priority="2502" operator="equal">
      <formula>"Bajo"</formula>
    </cfRule>
  </conditionalFormatting>
  <conditionalFormatting sqref="AA160">
    <cfRule type="cellIs" dxfId="2184" priority="2495" operator="equal">
      <formula>"Extremo"</formula>
    </cfRule>
    <cfRule type="cellIs" dxfId="2183" priority="2496" operator="equal">
      <formula>"Alto"</formula>
    </cfRule>
    <cfRule type="cellIs" dxfId="2182" priority="2497" operator="equal">
      <formula>"Moderado"</formula>
    </cfRule>
    <cfRule type="cellIs" dxfId="2181" priority="2498" operator="equal">
      <formula>"Bajo"</formula>
    </cfRule>
  </conditionalFormatting>
  <conditionalFormatting sqref="AA152">
    <cfRule type="cellIs" dxfId="2180" priority="2483" operator="equal">
      <formula>"Extremo"</formula>
    </cfRule>
    <cfRule type="cellIs" dxfId="2179" priority="2484" operator="equal">
      <formula>"Alto"</formula>
    </cfRule>
    <cfRule type="cellIs" dxfId="2178" priority="2485" operator="equal">
      <formula>"Moderado"</formula>
    </cfRule>
    <cfRule type="cellIs" dxfId="2177" priority="2486" operator="equal">
      <formula>"Bajo"</formula>
    </cfRule>
  </conditionalFormatting>
  <conditionalFormatting sqref="AA153">
    <cfRule type="cellIs" dxfId="2176" priority="2479" operator="equal">
      <formula>"Extremo"</formula>
    </cfRule>
    <cfRule type="cellIs" dxfId="2175" priority="2480" operator="equal">
      <formula>"Alto"</formula>
    </cfRule>
    <cfRule type="cellIs" dxfId="2174" priority="2481" operator="equal">
      <formula>"Moderado"</formula>
    </cfRule>
    <cfRule type="cellIs" dxfId="2173" priority="2482" operator="equal">
      <formula>"Bajo"</formula>
    </cfRule>
  </conditionalFormatting>
  <conditionalFormatting sqref="AA147">
    <cfRule type="cellIs" dxfId="2172" priority="2475" operator="equal">
      <formula>"Extremo"</formula>
    </cfRule>
    <cfRule type="cellIs" dxfId="2171" priority="2476" operator="equal">
      <formula>"Alto"</formula>
    </cfRule>
    <cfRule type="cellIs" dxfId="2170" priority="2477" operator="equal">
      <formula>"Moderado"</formula>
    </cfRule>
    <cfRule type="cellIs" dxfId="2169" priority="2478" operator="equal">
      <formula>"Bajo"</formula>
    </cfRule>
  </conditionalFormatting>
  <conditionalFormatting sqref="AA148">
    <cfRule type="cellIs" dxfId="2168" priority="2471" operator="equal">
      <formula>"Extremo"</formula>
    </cfRule>
    <cfRule type="cellIs" dxfId="2167" priority="2472" operator="equal">
      <formula>"Alto"</formula>
    </cfRule>
    <cfRule type="cellIs" dxfId="2166" priority="2473" operator="equal">
      <formula>"Moderado"</formula>
    </cfRule>
    <cfRule type="cellIs" dxfId="2165" priority="2474" operator="equal">
      <formula>"Bajo"</formula>
    </cfRule>
  </conditionalFormatting>
  <conditionalFormatting sqref="AA137">
    <cfRule type="cellIs" dxfId="2164" priority="2439" operator="equal">
      <formula>"Extremo"</formula>
    </cfRule>
    <cfRule type="cellIs" dxfId="2163" priority="2440" operator="equal">
      <formula>"Alto"</formula>
    </cfRule>
    <cfRule type="cellIs" dxfId="2162" priority="2441" operator="equal">
      <formula>"Moderado"</formula>
    </cfRule>
    <cfRule type="cellIs" dxfId="2161" priority="2442" operator="equal">
      <formula>"Bajo"</formula>
    </cfRule>
  </conditionalFormatting>
  <conditionalFormatting sqref="AA131">
    <cfRule type="cellIs" dxfId="2160" priority="2435" operator="equal">
      <formula>"Extremo"</formula>
    </cfRule>
    <cfRule type="cellIs" dxfId="2159" priority="2436" operator="equal">
      <formula>"Alto"</formula>
    </cfRule>
    <cfRule type="cellIs" dxfId="2158" priority="2437" operator="equal">
      <formula>"Moderado"</formula>
    </cfRule>
    <cfRule type="cellIs" dxfId="2157" priority="2438" operator="equal">
      <formula>"Bajo"</formula>
    </cfRule>
  </conditionalFormatting>
  <conditionalFormatting sqref="AA132">
    <cfRule type="cellIs" dxfId="2156" priority="2431" operator="equal">
      <formula>"Extremo"</formula>
    </cfRule>
    <cfRule type="cellIs" dxfId="2155" priority="2432" operator="equal">
      <formula>"Alto"</formula>
    </cfRule>
    <cfRule type="cellIs" dxfId="2154" priority="2433" operator="equal">
      <formula>"Moderado"</formula>
    </cfRule>
    <cfRule type="cellIs" dxfId="2153" priority="2434" operator="equal">
      <formula>"Bajo"</formula>
    </cfRule>
  </conditionalFormatting>
  <conditionalFormatting sqref="AA126">
    <cfRule type="cellIs" dxfId="2152" priority="2427" operator="equal">
      <formula>"Extremo"</formula>
    </cfRule>
    <cfRule type="cellIs" dxfId="2151" priority="2428" operator="equal">
      <formula>"Alto"</formula>
    </cfRule>
    <cfRule type="cellIs" dxfId="2150" priority="2429" operator="equal">
      <formula>"Moderado"</formula>
    </cfRule>
    <cfRule type="cellIs" dxfId="2149" priority="2430" operator="equal">
      <formula>"Bajo"</formula>
    </cfRule>
  </conditionalFormatting>
  <conditionalFormatting sqref="AA136">
    <cfRule type="cellIs" dxfId="2148" priority="2443" operator="equal">
      <formula>"Extremo"</formula>
    </cfRule>
    <cfRule type="cellIs" dxfId="2147" priority="2444" operator="equal">
      <formula>"Alto"</formula>
    </cfRule>
    <cfRule type="cellIs" dxfId="2146" priority="2445" operator="equal">
      <formula>"Moderado"</formula>
    </cfRule>
    <cfRule type="cellIs" dxfId="2145" priority="2446" operator="equal">
      <formula>"Bajo"</formula>
    </cfRule>
  </conditionalFormatting>
  <conditionalFormatting sqref="W127">
    <cfRule type="cellIs" dxfId="2144" priority="2422" operator="equal">
      <formula>"Catastrófico"</formula>
    </cfRule>
    <cfRule type="cellIs" dxfId="2143" priority="2423" operator="equal">
      <formula>"Mayor"</formula>
    </cfRule>
    <cfRule type="cellIs" dxfId="2142" priority="2424" operator="equal">
      <formula>"Moderado"</formula>
    </cfRule>
    <cfRule type="cellIs" dxfId="2141" priority="2425" operator="equal">
      <formula>"Menor"</formula>
    </cfRule>
    <cfRule type="cellIs" dxfId="2140" priority="2426" operator="equal">
      <formula>"Insignificante"</formula>
    </cfRule>
  </conditionalFormatting>
  <conditionalFormatting sqref="Y127">
    <cfRule type="cellIs" dxfId="2139" priority="2417" operator="equal">
      <formula>"Casi Seguro"</formula>
    </cfRule>
    <cfRule type="cellIs" dxfId="2138" priority="2418" operator="equal">
      <formula>"Probable"</formula>
    </cfRule>
    <cfRule type="cellIs" dxfId="2137" priority="2419" operator="equal">
      <formula>"Posible"</formula>
    </cfRule>
    <cfRule type="cellIs" dxfId="2136" priority="2420" operator="equal">
      <formula>"Improbable"</formula>
    </cfRule>
    <cfRule type="cellIs" dxfId="2135" priority="2421" operator="equal">
      <formula>"Raro"</formula>
    </cfRule>
  </conditionalFormatting>
  <conditionalFormatting sqref="AA127">
    <cfRule type="cellIs" dxfId="2134" priority="2413" operator="equal">
      <formula>"Extremo"</formula>
    </cfRule>
    <cfRule type="cellIs" dxfId="2133" priority="2414" operator="equal">
      <formula>"Alto"</formula>
    </cfRule>
    <cfRule type="cellIs" dxfId="2132" priority="2415" operator="equal">
      <formula>"Moderado"</formula>
    </cfRule>
    <cfRule type="cellIs" dxfId="2131" priority="2416" operator="equal">
      <formula>"Bajo"</formula>
    </cfRule>
  </conditionalFormatting>
  <conditionalFormatting sqref="AA111:AA112">
    <cfRule type="cellIs" dxfId="2130" priority="2409" operator="equal">
      <formula>"Extremo"</formula>
    </cfRule>
    <cfRule type="cellIs" dxfId="2129" priority="2410" operator="equal">
      <formula>"Alto"</formula>
    </cfRule>
    <cfRule type="cellIs" dxfId="2128" priority="2411" operator="equal">
      <formula>"Moderado"</formula>
    </cfRule>
    <cfRule type="cellIs" dxfId="2127" priority="2412" operator="equal">
      <formula>"Bajo"</formula>
    </cfRule>
  </conditionalFormatting>
  <conditionalFormatting sqref="AA116">
    <cfRule type="cellIs" dxfId="2126" priority="2405" operator="equal">
      <formula>"Extremo"</formula>
    </cfRule>
    <cfRule type="cellIs" dxfId="2125" priority="2406" operator="equal">
      <formula>"Alto"</formula>
    </cfRule>
    <cfRule type="cellIs" dxfId="2124" priority="2407" operator="equal">
      <formula>"Moderado"</formula>
    </cfRule>
    <cfRule type="cellIs" dxfId="2123" priority="2408" operator="equal">
      <formula>"Bajo"</formula>
    </cfRule>
  </conditionalFormatting>
  <conditionalFormatting sqref="AA117">
    <cfRule type="cellIs" dxfId="2122" priority="2401" operator="equal">
      <formula>"Extremo"</formula>
    </cfRule>
    <cfRule type="cellIs" dxfId="2121" priority="2402" operator="equal">
      <formula>"Alto"</formula>
    </cfRule>
    <cfRule type="cellIs" dxfId="2120" priority="2403" operator="equal">
      <formula>"Moderado"</formula>
    </cfRule>
    <cfRule type="cellIs" dxfId="2119" priority="2404" operator="equal">
      <formula>"Bajo"</formula>
    </cfRule>
  </conditionalFormatting>
  <conditionalFormatting sqref="AA106">
    <cfRule type="cellIs" dxfId="2118" priority="2397" operator="equal">
      <formula>"Extremo"</formula>
    </cfRule>
    <cfRule type="cellIs" dxfId="2117" priority="2398" operator="equal">
      <formula>"Alto"</formula>
    </cfRule>
    <cfRule type="cellIs" dxfId="2116" priority="2399" operator="equal">
      <formula>"Moderado"</formula>
    </cfRule>
    <cfRule type="cellIs" dxfId="2115" priority="2400" operator="equal">
      <formula>"Bajo"</formula>
    </cfRule>
  </conditionalFormatting>
  <conditionalFormatting sqref="AA107">
    <cfRule type="cellIs" dxfId="2114" priority="2393" operator="equal">
      <formula>"Extremo"</formula>
    </cfRule>
    <cfRule type="cellIs" dxfId="2113" priority="2394" operator="equal">
      <formula>"Alto"</formula>
    </cfRule>
    <cfRule type="cellIs" dxfId="2112" priority="2395" operator="equal">
      <formula>"Moderado"</formula>
    </cfRule>
    <cfRule type="cellIs" dxfId="2111" priority="2396" operator="equal">
      <formula>"Bajo"</formula>
    </cfRule>
  </conditionalFormatting>
  <conditionalFormatting sqref="AA101">
    <cfRule type="cellIs" dxfId="2110" priority="2389" operator="equal">
      <formula>"Extremo"</formula>
    </cfRule>
    <cfRule type="cellIs" dxfId="2109" priority="2390" operator="equal">
      <formula>"Alto"</formula>
    </cfRule>
    <cfRule type="cellIs" dxfId="2108" priority="2391" operator="equal">
      <formula>"Moderado"</formula>
    </cfRule>
    <cfRule type="cellIs" dxfId="2107" priority="2392" operator="equal">
      <formula>"Bajo"</formula>
    </cfRule>
  </conditionalFormatting>
  <conditionalFormatting sqref="AA102">
    <cfRule type="cellIs" dxfId="2106" priority="2385" operator="equal">
      <formula>"Extremo"</formula>
    </cfRule>
    <cfRule type="cellIs" dxfId="2105" priority="2386" operator="equal">
      <formula>"Alto"</formula>
    </cfRule>
    <cfRule type="cellIs" dxfId="2104" priority="2387" operator="equal">
      <formula>"Moderado"</formula>
    </cfRule>
    <cfRule type="cellIs" dxfId="2103" priority="2388" operator="equal">
      <formula>"Bajo"</formula>
    </cfRule>
  </conditionalFormatting>
  <conditionalFormatting sqref="AA91">
    <cfRule type="cellIs" dxfId="2102" priority="2381" operator="equal">
      <formula>"Extremo"</formula>
    </cfRule>
    <cfRule type="cellIs" dxfId="2101" priority="2382" operator="equal">
      <formula>"Alto"</formula>
    </cfRule>
    <cfRule type="cellIs" dxfId="2100" priority="2383" operator="equal">
      <formula>"Moderado"</formula>
    </cfRule>
    <cfRule type="cellIs" dxfId="2099" priority="2384" operator="equal">
      <formula>"Bajo"</formula>
    </cfRule>
  </conditionalFormatting>
  <conditionalFormatting sqref="AA92">
    <cfRule type="cellIs" dxfId="2098" priority="2377" operator="equal">
      <formula>"Extremo"</formula>
    </cfRule>
    <cfRule type="cellIs" dxfId="2097" priority="2378" operator="equal">
      <formula>"Alto"</formula>
    </cfRule>
    <cfRule type="cellIs" dxfId="2096" priority="2379" operator="equal">
      <formula>"Moderado"</formula>
    </cfRule>
    <cfRule type="cellIs" dxfId="2095" priority="2380" operator="equal">
      <formula>"Bajo"</formula>
    </cfRule>
  </conditionalFormatting>
  <conditionalFormatting sqref="AA96">
    <cfRule type="cellIs" dxfId="2094" priority="2373" operator="equal">
      <formula>"Extremo"</formula>
    </cfRule>
    <cfRule type="cellIs" dxfId="2093" priority="2374" operator="equal">
      <formula>"Alto"</formula>
    </cfRule>
    <cfRule type="cellIs" dxfId="2092" priority="2375" operator="equal">
      <formula>"Moderado"</formula>
    </cfRule>
    <cfRule type="cellIs" dxfId="2091" priority="2376" operator="equal">
      <formula>"Bajo"</formula>
    </cfRule>
  </conditionalFormatting>
  <conditionalFormatting sqref="AA97">
    <cfRule type="cellIs" dxfId="2090" priority="2369" operator="equal">
      <formula>"Extremo"</formula>
    </cfRule>
    <cfRule type="cellIs" dxfId="2089" priority="2370" operator="equal">
      <formula>"Alto"</formula>
    </cfRule>
    <cfRule type="cellIs" dxfId="2088" priority="2371" operator="equal">
      <formula>"Moderado"</formula>
    </cfRule>
    <cfRule type="cellIs" dxfId="2087" priority="2372" operator="equal">
      <formula>"Bajo"</formula>
    </cfRule>
  </conditionalFormatting>
  <conditionalFormatting sqref="AA61">
    <cfRule type="cellIs" dxfId="2086" priority="2365" operator="equal">
      <formula>"Extremo"</formula>
    </cfRule>
    <cfRule type="cellIs" dxfId="2085" priority="2366" operator="equal">
      <formula>"Alto"</formula>
    </cfRule>
    <cfRule type="cellIs" dxfId="2084" priority="2367" operator="equal">
      <formula>"Moderado"</formula>
    </cfRule>
    <cfRule type="cellIs" dxfId="2083" priority="2368" operator="equal">
      <formula>"Bajo"</formula>
    </cfRule>
  </conditionalFormatting>
  <conditionalFormatting sqref="AA62">
    <cfRule type="cellIs" dxfId="2082" priority="2361" operator="equal">
      <formula>"Extremo"</formula>
    </cfRule>
    <cfRule type="cellIs" dxfId="2081" priority="2362" operator="equal">
      <formula>"Alto"</formula>
    </cfRule>
    <cfRule type="cellIs" dxfId="2080" priority="2363" operator="equal">
      <formula>"Moderado"</formula>
    </cfRule>
    <cfRule type="cellIs" dxfId="2079" priority="2364" operator="equal">
      <formula>"Bajo"</formula>
    </cfRule>
  </conditionalFormatting>
  <conditionalFormatting sqref="AA56">
    <cfRule type="cellIs" dxfId="2078" priority="2357" operator="equal">
      <formula>"Extremo"</formula>
    </cfRule>
    <cfRule type="cellIs" dxfId="2077" priority="2358" operator="equal">
      <formula>"Alto"</formula>
    </cfRule>
    <cfRule type="cellIs" dxfId="2076" priority="2359" operator="equal">
      <formula>"Moderado"</formula>
    </cfRule>
    <cfRule type="cellIs" dxfId="2075" priority="2360" operator="equal">
      <formula>"Bajo"</formula>
    </cfRule>
  </conditionalFormatting>
  <conditionalFormatting sqref="AA57">
    <cfRule type="cellIs" dxfId="2074" priority="2353" operator="equal">
      <formula>"Extremo"</formula>
    </cfRule>
    <cfRule type="cellIs" dxfId="2073" priority="2354" operator="equal">
      <formula>"Alto"</formula>
    </cfRule>
    <cfRule type="cellIs" dxfId="2072" priority="2355" operator="equal">
      <formula>"Moderado"</formula>
    </cfRule>
    <cfRule type="cellIs" dxfId="2071" priority="2356" operator="equal">
      <formula>"Bajo"</formula>
    </cfRule>
  </conditionalFormatting>
  <conditionalFormatting sqref="AA13">
    <cfRule type="cellIs" dxfId="2070" priority="2349" operator="equal">
      <formula>"Extremo"</formula>
    </cfRule>
    <cfRule type="cellIs" dxfId="2069" priority="2350" operator="equal">
      <formula>"Alto"</formula>
    </cfRule>
    <cfRule type="cellIs" dxfId="2068" priority="2351" operator="equal">
      <formula>"Moderado"</formula>
    </cfRule>
    <cfRule type="cellIs" dxfId="2067" priority="2352" operator="equal">
      <formula>"Bajo"</formula>
    </cfRule>
  </conditionalFormatting>
  <conditionalFormatting sqref="W58">
    <cfRule type="cellIs" dxfId="2066" priority="2344" operator="equal">
      <formula>"Catastrófico"</formula>
    </cfRule>
    <cfRule type="cellIs" dxfId="2065" priority="2345" operator="equal">
      <formula>"Mayor"</formula>
    </cfRule>
    <cfRule type="cellIs" dxfId="2064" priority="2346" operator="equal">
      <formula>"Moderado"</formula>
    </cfRule>
    <cfRule type="cellIs" dxfId="2063" priority="2347" operator="equal">
      <formula>"Menor"</formula>
    </cfRule>
    <cfRule type="cellIs" dxfId="2062" priority="2348" operator="equal">
      <formula>"Insignificante"</formula>
    </cfRule>
  </conditionalFormatting>
  <conditionalFormatting sqref="Y58">
    <cfRule type="cellIs" dxfId="2061" priority="2339" operator="equal">
      <formula>"Casi Seguro"</formula>
    </cfRule>
    <cfRule type="cellIs" dxfId="2060" priority="2340" operator="equal">
      <formula>"Probable"</formula>
    </cfRule>
    <cfRule type="cellIs" dxfId="2059" priority="2341" operator="equal">
      <formula>"Posible"</formula>
    </cfRule>
    <cfRule type="cellIs" dxfId="2058" priority="2342" operator="equal">
      <formula>"Improbable"</formula>
    </cfRule>
    <cfRule type="cellIs" dxfId="2057" priority="2343" operator="equal">
      <formula>"Raro"</formula>
    </cfRule>
  </conditionalFormatting>
  <conditionalFormatting sqref="AA58">
    <cfRule type="cellIs" dxfId="2056" priority="2335" operator="equal">
      <formula>"Extremo"</formula>
    </cfRule>
    <cfRule type="cellIs" dxfId="2055" priority="2336" operator="equal">
      <formula>"Alto"</formula>
    </cfRule>
    <cfRule type="cellIs" dxfId="2054" priority="2337" operator="equal">
      <formula>"Moderado"</formula>
    </cfRule>
    <cfRule type="cellIs" dxfId="2053" priority="2338" operator="equal">
      <formula>"Bajo"</formula>
    </cfRule>
  </conditionalFormatting>
  <conditionalFormatting sqref="W63">
    <cfRule type="cellIs" dxfId="2052" priority="2330" operator="equal">
      <formula>"Catastrófico"</formula>
    </cfRule>
    <cfRule type="cellIs" dxfId="2051" priority="2331" operator="equal">
      <formula>"Mayor"</formula>
    </cfRule>
    <cfRule type="cellIs" dxfId="2050" priority="2332" operator="equal">
      <formula>"Moderado"</formula>
    </cfRule>
    <cfRule type="cellIs" dxfId="2049" priority="2333" operator="equal">
      <formula>"Menor"</formula>
    </cfRule>
    <cfRule type="cellIs" dxfId="2048" priority="2334" operator="equal">
      <formula>"Insignificante"</formula>
    </cfRule>
  </conditionalFormatting>
  <conditionalFormatting sqref="Y63">
    <cfRule type="cellIs" dxfId="2047" priority="2325" operator="equal">
      <formula>"Casi Seguro"</formula>
    </cfRule>
    <cfRule type="cellIs" dxfId="2046" priority="2326" operator="equal">
      <formula>"Probable"</formula>
    </cfRule>
    <cfRule type="cellIs" dxfId="2045" priority="2327" operator="equal">
      <formula>"Posible"</formula>
    </cfRule>
    <cfRule type="cellIs" dxfId="2044" priority="2328" operator="equal">
      <formula>"Improbable"</formula>
    </cfRule>
    <cfRule type="cellIs" dxfId="2043" priority="2329" operator="equal">
      <formula>"Raro"</formula>
    </cfRule>
  </conditionalFormatting>
  <conditionalFormatting sqref="AA63">
    <cfRule type="cellIs" dxfId="2042" priority="2321" operator="equal">
      <formula>"Extremo"</formula>
    </cfRule>
    <cfRule type="cellIs" dxfId="2041" priority="2322" operator="equal">
      <formula>"Alto"</formula>
    </cfRule>
    <cfRule type="cellIs" dxfId="2040" priority="2323" operator="equal">
      <formula>"Moderado"</formula>
    </cfRule>
    <cfRule type="cellIs" dxfId="2039" priority="2324" operator="equal">
      <formula>"Bajo"</formula>
    </cfRule>
  </conditionalFormatting>
  <conditionalFormatting sqref="W93">
    <cfRule type="cellIs" dxfId="2038" priority="2316" operator="equal">
      <formula>"Catastrófico"</formula>
    </cfRule>
    <cfRule type="cellIs" dxfId="2037" priority="2317" operator="equal">
      <formula>"Mayor"</formula>
    </cfRule>
    <cfRule type="cellIs" dxfId="2036" priority="2318" operator="equal">
      <formula>"Moderado"</formula>
    </cfRule>
    <cfRule type="cellIs" dxfId="2035" priority="2319" operator="equal">
      <formula>"Menor"</formula>
    </cfRule>
    <cfRule type="cellIs" dxfId="2034" priority="2320" operator="equal">
      <formula>"Insignificante"</formula>
    </cfRule>
  </conditionalFormatting>
  <conditionalFormatting sqref="Y93">
    <cfRule type="cellIs" dxfId="2033" priority="2311" operator="equal">
      <formula>"Casi Seguro"</formula>
    </cfRule>
    <cfRule type="cellIs" dxfId="2032" priority="2312" operator="equal">
      <formula>"Probable"</formula>
    </cfRule>
    <cfRule type="cellIs" dxfId="2031" priority="2313" operator="equal">
      <formula>"Posible"</formula>
    </cfRule>
    <cfRule type="cellIs" dxfId="2030" priority="2314" operator="equal">
      <formula>"Improbable"</formula>
    </cfRule>
    <cfRule type="cellIs" dxfId="2029" priority="2315" operator="equal">
      <formula>"Raro"</formula>
    </cfRule>
  </conditionalFormatting>
  <conditionalFormatting sqref="AA93">
    <cfRule type="cellIs" dxfId="2028" priority="2307" operator="equal">
      <formula>"Extremo"</formula>
    </cfRule>
    <cfRule type="cellIs" dxfId="2027" priority="2308" operator="equal">
      <formula>"Alto"</formula>
    </cfRule>
    <cfRule type="cellIs" dxfId="2026" priority="2309" operator="equal">
      <formula>"Moderado"</formula>
    </cfRule>
    <cfRule type="cellIs" dxfId="2025" priority="2310" operator="equal">
      <formula>"Bajo"</formula>
    </cfRule>
  </conditionalFormatting>
  <conditionalFormatting sqref="W98">
    <cfRule type="cellIs" dxfId="2024" priority="2302" operator="equal">
      <formula>"Catastrófico"</formula>
    </cfRule>
    <cfRule type="cellIs" dxfId="2023" priority="2303" operator="equal">
      <formula>"Mayor"</formula>
    </cfRule>
    <cfRule type="cellIs" dxfId="2022" priority="2304" operator="equal">
      <formula>"Moderado"</formula>
    </cfRule>
    <cfRule type="cellIs" dxfId="2021" priority="2305" operator="equal">
      <formula>"Menor"</formula>
    </cfRule>
    <cfRule type="cellIs" dxfId="2020" priority="2306" operator="equal">
      <formula>"Insignificante"</formula>
    </cfRule>
  </conditionalFormatting>
  <conditionalFormatting sqref="Y98">
    <cfRule type="cellIs" dxfId="2019" priority="2297" operator="equal">
      <formula>"Casi Seguro"</formula>
    </cfRule>
    <cfRule type="cellIs" dxfId="2018" priority="2298" operator="equal">
      <formula>"Probable"</formula>
    </cfRule>
    <cfRule type="cellIs" dxfId="2017" priority="2299" operator="equal">
      <formula>"Posible"</formula>
    </cfRule>
    <cfRule type="cellIs" dxfId="2016" priority="2300" operator="equal">
      <formula>"Improbable"</formula>
    </cfRule>
    <cfRule type="cellIs" dxfId="2015" priority="2301" operator="equal">
      <formula>"Raro"</formula>
    </cfRule>
  </conditionalFormatting>
  <conditionalFormatting sqref="AA98">
    <cfRule type="cellIs" dxfId="2014" priority="2293" operator="equal">
      <formula>"Extremo"</formula>
    </cfRule>
    <cfRule type="cellIs" dxfId="2013" priority="2294" operator="equal">
      <formula>"Alto"</formula>
    </cfRule>
    <cfRule type="cellIs" dxfId="2012" priority="2295" operator="equal">
      <formula>"Moderado"</formula>
    </cfRule>
    <cfRule type="cellIs" dxfId="2011" priority="2296" operator="equal">
      <formula>"Bajo"</formula>
    </cfRule>
  </conditionalFormatting>
  <conditionalFormatting sqref="W103">
    <cfRule type="cellIs" dxfId="2010" priority="2288" operator="equal">
      <formula>"Catastrófico"</formula>
    </cfRule>
    <cfRule type="cellIs" dxfId="2009" priority="2289" operator="equal">
      <formula>"Mayor"</formula>
    </cfRule>
    <cfRule type="cellIs" dxfId="2008" priority="2290" operator="equal">
      <formula>"Moderado"</formula>
    </cfRule>
    <cfRule type="cellIs" dxfId="2007" priority="2291" operator="equal">
      <formula>"Menor"</formula>
    </cfRule>
    <cfRule type="cellIs" dxfId="2006" priority="2292" operator="equal">
      <formula>"Insignificante"</formula>
    </cfRule>
  </conditionalFormatting>
  <conditionalFormatting sqref="Y103">
    <cfRule type="cellIs" dxfId="2005" priority="2283" operator="equal">
      <formula>"Casi Seguro"</formula>
    </cfRule>
    <cfRule type="cellIs" dxfId="2004" priority="2284" operator="equal">
      <formula>"Probable"</formula>
    </cfRule>
    <cfRule type="cellIs" dxfId="2003" priority="2285" operator="equal">
      <formula>"Posible"</formula>
    </cfRule>
    <cfRule type="cellIs" dxfId="2002" priority="2286" operator="equal">
      <formula>"Improbable"</formula>
    </cfRule>
    <cfRule type="cellIs" dxfId="2001" priority="2287" operator="equal">
      <formula>"Raro"</formula>
    </cfRule>
  </conditionalFormatting>
  <conditionalFormatting sqref="AA103">
    <cfRule type="cellIs" dxfId="2000" priority="2279" operator="equal">
      <formula>"Extremo"</formula>
    </cfRule>
    <cfRule type="cellIs" dxfId="1999" priority="2280" operator="equal">
      <formula>"Alto"</formula>
    </cfRule>
    <cfRule type="cellIs" dxfId="1998" priority="2281" operator="equal">
      <formula>"Moderado"</formula>
    </cfRule>
    <cfRule type="cellIs" dxfId="1997" priority="2282" operator="equal">
      <formula>"Bajo"</formula>
    </cfRule>
  </conditionalFormatting>
  <conditionalFormatting sqref="W108">
    <cfRule type="cellIs" dxfId="1996" priority="2274" operator="equal">
      <formula>"Catastrófico"</formula>
    </cfRule>
    <cfRule type="cellIs" dxfId="1995" priority="2275" operator="equal">
      <formula>"Mayor"</formula>
    </cfRule>
    <cfRule type="cellIs" dxfId="1994" priority="2276" operator="equal">
      <formula>"Moderado"</formula>
    </cfRule>
    <cfRule type="cellIs" dxfId="1993" priority="2277" operator="equal">
      <formula>"Menor"</formula>
    </cfRule>
    <cfRule type="cellIs" dxfId="1992" priority="2278" operator="equal">
      <formula>"Insignificante"</formula>
    </cfRule>
  </conditionalFormatting>
  <conditionalFormatting sqref="Y108">
    <cfRule type="cellIs" dxfId="1991" priority="2269" operator="equal">
      <formula>"Casi Seguro"</formula>
    </cfRule>
    <cfRule type="cellIs" dxfId="1990" priority="2270" operator="equal">
      <formula>"Probable"</formula>
    </cfRule>
    <cfRule type="cellIs" dxfId="1989" priority="2271" operator="equal">
      <formula>"Posible"</formula>
    </cfRule>
    <cfRule type="cellIs" dxfId="1988" priority="2272" operator="equal">
      <formula>"Improbable"</formula>
    </cfRule>
    <cfRule type="cellIs" dxfId="1987" priority="2273" operator="equal">
      <formula>"Raro"</formula>
    </cfRule>
  </conditionalFormatting>
  <conditionalFormatting sqref="AA108">
    <cfRule type="cellIs" dxfId="1986" priority="2265" operator="equal">
      <formula>"Extremo"</formula>
    </cfRule>
    <cfRule type="cellIs" dxfId="1985" priority="2266" operator="equal">
      <formula>"Alto"</formula>
    </cfRule>
    <cfRule type="cellIs" dxfId="1984" priority="2267" operator="equal">
      <formula>"Moderado"</formula>
    </cfRule>
    <cfRule type="cellIs" dxfId="1983" priority="2268" operator="equal">
      <formula>"Bajo"</formula>
    </cfRule>
  </conditionalFormatting>
  <conditionalFormatting sqref="W113">
    <cfRule type="cellIs" dxfId="1982" priority="2260" operator="equal">
      <formula>"Catastrófico"</formula>
    </cfRule>
    <cfRule type="cellIs" dxfId="1981" priority="2261" operator="equal">
      <formula>"Mayor"</formula>
    </cfRule>
    <cfRule type="cellIs" dxfId="1980" priority="2262" operator="equal">
      <formula>"Moderado"</formula>
    </cfRule>
    <cfRule type="cellIs" dxfId="1979" priority="2263" operator="equal">
      <formula>"Menor"</formula>
    </cfRule>
    <cfRule type="cellIs" dxfId="1978" priority="2264" operator="equal">
      <formula>"Insignificante"</formula>
    </cfRule>
  </conditionalFormatting>
  <conditionalFormatting sqref="Y113">
    <cfRule type="cellIs" dxfId="1977" priority="2255" operator="equal">
      <formula>"Casi Seguro"</formula>
    </cfRule>
    <cfRule type="cellIs" dxfId="1976" priority="2256" operator="equal">
      <formula>"Probable"</formula>
    </cfRule>
    <cfRule type="cellIs" dxfId="1975" priority="2257" operator="equal">
      <formula>"Posible"</formula>
    </cfRule>
    <cfRule type="cellIs" dxfId="1974" priority="2258" operator="equal">
      <formula>"Improbable"</formula>
    </cfRule>
    <cfRule type="cellIs" dxfId="1973" priority="2259" operator="equal">
      <formula>"Raro"</formula>
    </cfRule>
  </conditionalFormatting>
  <conditionalFormatting sqref="AA113">
    <cfRule type="cellIs" dxfId="1972" priority="2251" operator="equal">
      <formula>"Extremo"</formula>
    </cfRule>
    <cfRule type="cellIs" dxfId="1971" priority="2252" operator="equal">
      <formula>"Alto"</formula>
    </cfRule>
    <cfRule type="cellIs" dxfId="1970" priority="2253" operator="equal">
      <formula>"Moderado"</formula>
    </cfRule>
    <cfRule type="cellIs" dxfId="1969" priority="2254" operator="equal">
      <formula>"Bajo"</formula>
    </cfRule>
  </conditionalFormatting>
  <conditionalFormatting sqref="W118">
    <cfRule type="cellIs" dxfId="1968" priority="2246" operator="equal">
      <formula>"Catastrófico"</formula>
    </cfRule>
    <cfRule type="cellIs" dxfId="1967" priority="2247" operator="equal">
      <formula>"Mayor"</formula>
    </cfRule>
    <cfRule type="cellIs" dxfId="1966" priority="2248" operator="equal">
      <formula>"Moderado"</formula>
    </cfRule>
    <cfRule type="cellIs" dxfId="1965" priority="2249" operator="equal">
      <formula>"Menor"</formula>
    </cfRule>
    <cfRule type="cellIs" dxfId="1964" priority="2250" operator="equal">
      <formula>"Insignificante"</formula>
    </cfRule>
  </conditionalFormatting>
  <conditionalFormatting sqref="Y118">
    <cfRule type="cellIs" dxfId="1963" priority="2241" operator="equal">
      <formula>"Casi Seguro"</formula>
    </cfRule>
    <cfRule type="cellIs" dxfId="1962" priority="2242" operator="equal">
      <formula>"Probable"</formula>
    </cfRule>
    <cfRule type="cellIs" dxfId="1961" priority="2243" operator="equal">
      <formula>"Posible"</formula>
    </cfRule>
    <cfRule type="cellIs" dxfId="1960" priority="2244" operator="equal">
      <formula>"Improbable"</formula>
    </cfRule>
    <cfRule type="cellIs" dxfId="1959" priority="2245" operator="equal">
      <formula>"Raro"</formula>
    </cfRule>
  </conditionalFormatting>
  <conditionalFormatting sqref="AA118">
    <cfRule type="cellIs" dxfId="1958" priority="2237" operator="equal">
      <formula>"Extremo"</formula>
    </cfRule>
    <cfRule type="cellIs" dxfId="1957" priority="2238" operator="equal">
      <formula>"Alto"</formula>
    </cfRule>
    <cfRule type="cellIs" dxfId="1956" priority="2239" operator="equal">
      <formula>"Moderado"</formula>
    </cfRule>
    <cfRule type="cellIs" dxfId="1955" priority="2240" operator="equal">
      <formula>"Bajo"</formula>
    </cfRule>
  </conditionalFormatting>
  <conditionalFormatting sqref="W123">
    <cfRule type="cellIs" dxfId="1954" priority="2232" operator="equal">
      <formula>"Catastrófico"</formula>
    </cfRule>
    <cfRule type="cellIs" dxfId="1953" priority="2233" operator="equal">
      <formula>"Mayor"</formula>
    </cfRule>
    <cfRule type="cellIs" dxfId="1952" priority="2234" operator="equal">
      <formula>"Moderado"</formula>
    </cfRule>
    <cfRule type="cellIs" dxfId="1951" priority="2235" operator="equal">
      <formula>"Menor"</formula>
    </cfRule>
    <cfRule type="cellIs" dxfId="1950" priority="2236" operator="equal">
      <formula>"Insignificante"</formula>
    </cfRule>
  </conditionalFormatting>
  <conditionalFormatting sqref="Y123">
    <cfRule type="cellIs" dxfId="1949" priority="2227" operator="equal">
      <formula>"Casi Seguro"</formula>
    </cfRule>
    <cfRule type="cellIs" dxfId="1948" priority="2228" operator="equal">
      <formula>"Probable"</formula>
    </cfRule>
    <cfRule type="cellIs" dxfId="1947" priority="2229" operator="equal">
      <formula>"Posible"</formula>
    </cfRule>
    <cfRule type="cellIs" dxfId="1946" priority="2230" operator="equal">
      <formula>"Improbable"</formula>
    </cfRule>
    <cfRule type="cellIs" dxfId="1945" priority="2231" operator="equal">
      <formula>"Raro"</formula>
    </cfRule>
  </conditionalFormatting>
  <conditionalFormatting sqref="AA123">
    <cfRule type="cellIs" dxfId="1944" priority="2223" operator="equal">
      <formula>"Extremo"</formula>
    </cfRule>
    <cfRule type="cellIs" dxfId="1943" priority="2224" operator="equal">
      <formula>"Alto"</formula>
    </cfRule>
    <cfRule type="cellIs" dxfId="1942" priority="2225" operator="equal">
      <formula>"Moderado"</formula>
    </cfRule>
    <cfRule type="cellIs" dxfId="1941" priority="2226" operator="equal">
      <formula>"Bajo"</formula>
    </cfRule>
  </conditionalFormatting>
  <conditionalFormatting sqref="W128">
    <cfRule type="cellIs" dxfId="1940" priority="2218" operator="equal">
      <formula>"Catastrófico"</formula>
    </cfRule>
    <cfRule type="cellIs" dxfId="1939" priority="2219" operator="equal">
      <formula>"Mayor"</formula>
    </cfRule>
    <cfRule type="cellIs" dxfId="1938" priority="2220" operator="equal">
      <formula>"Moderado"</formula>
    </cfRule>
    <cfRule type="cellIs" dxfId="1937" priority="2221" operator="equal">
      <formula>"Menor"</formula>
    </cfRule>
    <cfRule type="cellIs" dxfId="1936" priority="2222" operator="equal">
      <formula>"Insignificante"</formula>
    </cfRule>
  </conditionalFormatting>
  <conditionalFormatting sqref="Y128">
    <cfRule type="cellIs" dxfId="1935" priority="2213" operator="equal">
      <formula>"Casi Seguro"</formula>
    </cfRule>
    <cfRule type="cellIs" dxfId="1934" priority="2214" operator="equal">
      <formula>"Probable"</formula>
    </cfRule>
    <cfRule type="cellIs" dxfId="1933" priority="2215" operator="equal">
      <formula>"Posible"</formula>
    </cfRule>
    <cfRule type="cellIs" dxfId="1932" priority="2216" operator="equal">
      <formula>"Improbable"</formula>
    </cfRule>
    <cfRule type="cellIs" dxfId="1931" priority="2217" operator="equal">
      <formula>"Raro"</formula>
    </cfRule>
  </conditionalFormatting>
  <conditionalFormatting sqref="AA128">
    <cfRule type="cellIs" dxfId="1930" priority="2209" operator="equal">
      <formula>"Extremo"</formula>
    </cfRule>
    <cfRule type="cellIs" dxfId="1929" priority="2210" operator="equal">
      <formula>"Alto"</formula>
    </cfRule>
    <cfRule type="cellIs" dxfId="1928" priority="2211" operator="equal">
      <formula>"Moderado"</formula>
    </cfRule>
    <cfRule type="cellIs" dxfId="1927" priority="2212" operator="equal">
      <formula>"Bajo"</formula>
    </cfRule>
  </conditionalFormatting>
  <conditionalFormatting sqref="W133">
    <cfRule type="cellIs" dxfId="1926" priority="2204" operator="equal">
      <formula>"Catastrófico"</formula>
    </cfRule>
    <cfRule type="cellIs" dxfId="1925" priority="2205" operator="equal">
      <formula>"Mayor"</formula>
    </cfRule>
    <cfRule type="cellIs" dxfId="1924" priority="2206" operator="equal">
      <formula>"Moderado"</formula>
    </cfRule>
    <cfRule type="cellIs" dxfId="1923" priority="2207" operator="equal">
      <formula>"Menor"</formula>
    </cfRule>
    <cfRule type="cellIs" dxfId="1922" priority="2208" operator="equal">
      <formula>"Insignificante"</formula>
    </cfRule>
  </conditionalFormatting>
  <conditionalFormatting sqref="Y133">
    <cfRule type="cellIs" dxfId="1921" priority="2199" operator="equal">
      <formula>"Casi Seguro"</formula>
    </cfRule>
    <cfRule type="cellIs" dxfId="1920" priority="2200" operator="equal">
      <formula>"Probable"</formula>
    </cfRule>
    <cfRule type="cellIs" dxfId="1919" priority="2201" operator="equal">
      <formula>"Posible"</formula>
    </cfRule>
    <cfRule type="cellIs" dxfId="1918" priority="2202" operator="equal">
      <formula>"Improbable"</formula>
    </cfRule>
    <cfRule type="cellIs" dxfId="1917" priority="2203" operator="equal">
      <formula>"Raro"</formula>
    </cfRule>
  </conditionalFormatting>
  <conditionalFormatting sqref="AA133">
    <cfRule type="cellIs" dxfId="1916" priority="2195" operator="equal">
      <formula>"Extremo"</formula>
    </cfRule>
    <cfRule type="cellIs" dxfId="1915" priority="2196" operator="equal">
      <formula>"Alto"</formula>
    </cfRule>
    <cfRule type="cellIs" dxfId="1914" priority="2197" operator="equal">
      <formula>"Moderado"</formula>
    </cfRule>
    <cfRule type="cellIs" dxfId="1913" priority="2198" operator="equal">
      <formula>"Bajo"</formula>
    </cfRule>
  </conditionalFormatting>
  <conditionalFormatting sqref="W138">
    <cfRule type="cellIs" dxfId="1912" priority="2190" operator="equal">
      <formula>"Catastrófico"</formula>
    </cfRule>
    <cfRule type="cellIs" dxfId="1911" priority="2191" operator="equal">
      <formula>"Mayor"</formula>
    </cfRule>
    <cfRule type="cellIs" dxfId="1910" priority="2192" operator="equal">
      <formula>"Moderado"</formula>
    </cfRule>
    <cfRule type="cellIs" dxfId="1909" priority="2193" operator="equal">
      <formula>"Menor"</formula>
    </cfRule>
    <cfRule type="cellIs" dxfId="1908" priority="2194" operator="equal">
      <formula>"Insignificante"</formula>
    </cfRule>
  </conditionalFormatting>
  <conditionalFormatting sqref="Y138">
    <cfRule type="cellIs" dxfId="1907" priority="2185" operator="equal">
      <formula>"Casi Seguro"</formula>
    </cfRule>
    <cfRule type="cellIs" dxfId="1906" priority="2186" operator="equal">
      <formula>"Probable"</formula>
    </cfRule>
    <cfRule type="cellIs" dxfId="1905" priority="2187" operator="equal">
      <formula>"Posible"</formula>
    </cfRule>
    <cfRule type="cellIs" dxfId="1904" priority="2188" operator="equal">
      <formula>"Improbable"</formula>
    </cfRule>
    <cfRule type="cellIs" dxfId="1903" priority="2189" operator="equal">
      <formula>"Raro"</formula>
    </cfRule>
  </conditionalFormatting>
  <conditionalFormatting sqref="AA138">
    <cfRule type="cellIs" dxfId="1902" priority="2181" operator="equal">
      <formula>"Extremo"</formula>
    </cfRule>
    <cfRule type="cellIs" dxfId="1901" priority="2182" operator="equal">
      <formula>"Alto"</formula>
    </cfRule>
    <cfRule type="cellIs" dxfId="1900" priority="2183" operator="equal">
      <formula>"Moderado"</formula>
    </cfRule>
    <cfRule type="cellIs" dxfId="1899" priority="2184" operator="equal">
      <formula>"Bajo"</formula>
    </cfRule>
  </conditionalFormatting>
  <conditionalFormatting sqref="W149">
    <cfRule type="cellIs" dxfId="1898" priority="2134" operator="equal">
      <formula>"Catastrófico"</formula>
    </cfRule>
    <cfRule type="cellIs" dxfId="1897" priority="2135" operator="equal">
      <formula>"Mayor"</formula>
    </cfRule>
    <cfRule type="cellIs" dxfId="1896" priority="2136" operator="equal">
      <formula>"Moderado"</formula>
    </cfRule>
    <cfRule type="cellIs" dxfId="1895" priority="2137" operator="equal">
      <formula>"Menor"</formula>
    </cfRule>
    <cfRule type="cellIs" dxfId="1894" priority="2138" operator="equal">
      <formula>"Insignificante"</formula>
    </cfRule>
  </conditionalFormatting>
  <conditionalFormatting sqref="Y149">
    <cfRule type="cellIs" dxfId="1893" priority="2129" operator="equal">
      <formula>"Casi Seguro"</formula>
    </cfRule>
    <cfRule type="cellIs" dxfId="1892" priority="2130" operator="equal">
      <formula>"Probable"</formula>
    </cfRule>
    <cfRule type="cellIs" dxfId="1891" priority="2131" operator="equal">
      <formula>"Posible"</formula>
    </cfRule>
    <cfRule type="cellIs" dxfId="1890" priority="2132" operator="equal">
      <formula>"Improbable"</formula>
    </cfRule>
    <cfRule type="cellIs" dxfId="1889" priority="2133" operator="equal">
      <formula>"Raro"</formula>
    </cfRule>
  </conditionalFormatting>
  <conditionalFormatting sqref="AA149">
    <cfRule type="cellIs" dxfId="1888" priority="2125" operator="equal">
      <formula>"Extremo"</formula>
    </cfRule>
    <cfRule type="cellIs" dxfId="1887" priority="2126" operator="equal">
      <formula>"Alto"</formula>
    </cfRule>
    <cfRule type="cellIs" dxfId="1886" priority="2127" operator="equal">
      <formula>"Moderado"</formula>
    </cfRule>
    <cfRule type="cellIs" dxfId="1885" priority="2128" operator="equal">
      <formula>"Bajo"</formula>
    </cfRule>
  </conditionalFormatting>
  <conditionalFormatting sqref="W154">
    <cfRule type="cellIs" dxfId="1884" priority="2120" operator="equal">
      <formula>"Catastrófico"</formula>
    </cfRule>
    <cfRule type="cellIs" dxfId="1883" priority="2121" operator="equal">
      <formula>"Mayor"</formula>
    </cfRule>
    <cfRule type="cellIs" dxfId="1882" priority="2122" operator="equal">
      <formula>"Moderado"</formula>
    </cfRule>
    <cfRule type="cellIs" dxfId="1881" priority="2123" operator="equal">
      <formula>"Menor"</formula>
    </cfRule>
    <cfRule type="cellIs" dxfId="1880" priority="2124" operator="equal">
      <formula>"Insignificante"</formula>
    </cfRule>
  </conditionalFormatting>
  <conditionalFormatting sqref="Y154">
    <cfRule type="cellIs" dxfId="1879" priority="2115" operator="equal">
      <formula>"Casi Seguro"</formula>
    </cfRule>
    <cfRule type="cellIs" dxfId="1878" priority="2116" operator="equal">
      <formula>"Probable"</formula>
    </cfRule>
    <cfRule type="cellIs" dxfId="1877" priority="2117" operator="equal">
      <formula>"Posible"</formula>
    </cfRule>
    <cfRule type="cellIs" dxfId="1876" priority="2118" operator="equal">
      <formula>"Improbable"</formula>
    </cfRule>
    <cfRule type="cellIs" dxfId="1875" priority="2119" operator="equal">
      <formula>"Raro"</formula>
    </cfRule>
  </conditionalFormatting>
  <conditionalFormatting sqref="AA154">
    <cfRule type="cellIs" dxfId="1874" priority="2111" operator="equal">
      <formula>"Extremo"</formula>
    </cfRule>
    <cfRule type="cellIs" dxfId="1873" priority="2112" operator="equal">
      <formula>"Alto"</formula>
    </cfRule>
    <cfRule type="cellIs" dxfId="1872" priority="2113" operator="equal">
      <formula>"Moderado"</formula>
    </cfRule>
    <cfRule type="cellIs" dxfId="1871" priority="2114" operator="equal">
      <formula>"Bajo"</formula>
    </cfRule>
  </conditionalFormatting>
  <conditionalFormatting sqref="W161:W162">
    <cfRule type="cellIs" dxfId="1870" priority="2092" operator="equal">
      <formula>"Catastrófico"</formula>
    </cfRule>
    <cfRule type="cellIs" dxfId="1869" priority="2093" operator="equal">
      <formula>"Mayor"</formula>
    </cfRule>
    <cfRule type="cellIs" dxfId="1868" priority="2094" operator="equal">
      <formula>"Moderado"</formula>
    </cfRule>
    <cfRule type="cellIs" dxfId="1867" priority="2095" operator="equal">
      <formula>"Menor"</formula>
    </cfRule>
    <cfRule type="cellIs" dxfId="1866" priority="2096" operator="equal">
      <formula>"Insignificante"</formula>
    </cfRule>
  </conditionalFormatting>
  <conditionalFormatting sqref="Y161:Y162">
    <cfRule type="cellIs" dxfId="1865" priority="2087" operator="equal">
      <formula>"Casi Seguro"</formula>
    </cfRule>
    <cfRule type="cellIs" dxfId="1864" priority="2088" operator="equal">
      <formula>"Probable"</formula>
    </cfRule>
    <cfRule type="cellIs" dxfId="1863" priority="2089" operator="equal">
      <formula>"Posible"</formula>
    </cfRule>
    <cfRule type="cellIs" dxfId="1862" priority="2090" operator="equal">
      <formula>"Improbable"</formula>
    </cfRule>
    <cfRule type="cellIs" dxfId="1861" priority="2091" operator="equal">
      <formula>"Raro"</formula>
    </cfRule>
  </conditionalFormatting>
  <conditionalFormatting sqref="AA161">
    <cfRule type="cellIs" dxfId="1860" priority="2083" operator="equal">
      <formula>"Extremo"</formula>
    </cfRule>
    <cfRule type="cellIs" dxfId="1859" priority="2084" operator="equal">
      <formula>"Alto"</formula>
    </cfRule>
    <cfRule type="cellIs" dxfId="1858" priority="2085" operator="equal">
      <formula>"Moderado"</formula>
    </cfRule>
    <cfRule type="cellIs" dxfId="1857" priority="2086" operator="equal">
      <formula>"Bajo"</formula>
    </cfRule>
  </conditionalFormatting>
  <conditionalFormatting sqref="W179">
    <cfRule type="cellIs" dxfId="1856" priority="2078" operator="equal">
      <formula>"Catastrófico"</formula>
    </cfRule>
    <cfRule type="cellIs" dxfId="1855" priority="2079" operator="equal">
      <formula>"Mayor"</formula>
    </cfRule>
    <cfRule type="cellIs" dxfId="1854" priority="2080" operator="equal">
      <formula>"Moderado"</formula>
    </cfRule>
    <cfRule type="cellIs" dxfId="1853" priority="2081" operator="equal">
      <formula>"Menor"</formula>
    </cfRule>
    <cfRule type="cellIs" dxfId="1852" priority="2082" operator="equal">
      <formula>"Insignificante"</formula>
    </cfRule>
  </conditionalFormatting>
  <conditionalFormatting sqref="Y179">
    <cfRule type="cellIs" dxfId="1851" priority="2073" operator="equal">
      <formula>"Casi Seguro"</formula>
    </cfRule>
    <cfRule type="cellIs" dxfId="1850" priority="2074" operator="equal">
      <formula>"Probable"</formula>
    </cfRule>
    <cfRule type="cellIs" dxfId="1849" priority="2075" operator="equal">
      <formula>"Posible"</formula>
    </cfRule>
    <cfRule type="cellIs" dxfId="1848" priority="2076" operator="equal">
      <formula>"Improbable"</formula>
    </cfRule>
    <cfRule type="cellIs" dxfId="1847" priority="2077" operator="equal">
      <formula>"Raro"</formula>
    </cfRule>
  </conditionalFormatting>
  <conditionalFormatting sqref="AA179">
    <cfRule type="cellIs" dxfId="1846" priority="2069" operator="equal">
      <formula>"Extremo"</formula>
    </cfRule>
    <cfRule type="cellIs" dxfId="1845" priority="2070" operator="equal">
      <formula>"Alto"</formula>
    </cfRule>
    <cfRule type="cellIs" dxfId="1844" priority="2071" operator="equal">
      <formula>"Moderado"</formula>
    </cfRule>
    <cfRule type="cellIs" dxfId="1843" priority="2072" operator="equal">
      <formula>"Bajo"</formula>
    </cfRule>
  </conditionalFormatting>
  <conditionalFormatting sqref="I60">
    <cfRule type="cellIs" dxfId="1842" priority="2063" operator="equal">
      <formula>"No Aplica"</formula>
    </cfRule>
    <cfRule type="beginsWith" dxfId="1841" priority="2064" operator="beginsWith" text="Alta">
      <formula>LEFT(I60,LEN("Alta"))="Alta"</formula>
    </cfRule>
    <cfRule type="containsText" dxfId="1840" priority="2065" operator="containsText" text="Muy Alta">
      <formula>NOT(ISERROR(SEARCH("Muy Alta",I60)))</formula>
    </cfRule>
    <cfRule type="containsText" dxfId="1839" priority="2066" operator="containsText" text="Muy Baja">
      <formula>NOT(ISERROR(SEARCH("Muy Baja",I60)))</formula>
    </cfRule>
    <cfRule type="beginsWith" dxfId="1838" priority="2067" operator="beginsWith" text="Baja">
      <formula>LEFT(I60,LEN("Baja"))="Baja"</formula>
    </cfRule>
    <cfRule type="containsText" dxfId="1837" priority="2068" operator="containsText" text="Media">
      <formula>NOT(ISERROR(SEARCH("Media",I60)))</formula>
    </cfRule>
  </conditionalFormatting>
  <conditionalFormatting sqref="I176">
    <cfRule type="cellIs" dxfId="1836" priority="1626" operator="equal">
      <formula>"No Aplica"</formula>
    </cfRule>
    <cfRule type="beginsWith" dxfId="1835" priority="1627" operator="beginsWith" text="Alta">
      <formula>LEFT(I176,LEN("Alta"))="Alta"</formula>
    </cfRule>
    <cfRule type="containsText" dxfId="1834" priority="1628" operator="containsText" text="Muy Alta">
      <formula>NOT(ISERROR(SEARCH("Muy Alta",I176)))</formula>
    </cfRule>
    <cfRule type="containsText" dxfId="1833" priority="1629" operator="containsText" text="Muy Baja">
      <formula>NOT(ISERROR(SEARCH("Muy Baja",I176)))</formula>
    </cfRule>
    <cfRule type="beginsWith" dxfId="1832" priority="1630" operator="beginsWith" text="Baja">
      <formula>LEFT(I176,LEN("Baja"))="Baja"</formula>
    </cfRule>
    <cfRule type="containsText" dxfId="1831" priority="1631" operator="containsText" text="Media">
      <formula>NOT(ISERROR(SEARCH("Media",I176)))</formula>
    </cfRule>
  </conditionalFormatting>
  <conditionalFormatting sqref="N55">
    <cfRule type="containsText" dxfId="1830" priority="2054" operator="containsText" text="MUY BAJA">
      <formula>NOT(ISERROR(SEARCH("MUY BAJA",N55)))</formula>
    </cfRule>
    <cfRule type="containsText" dxfId="1829" priority="2055" operator="containsText" text="BAJA">
      <formula>NOT(ISERROR(SEARCH("BAJA",N55)))</formula>
    </cfRule>
    <cfRule type="containsText" dxfId="1828" priority="2056" operator="containsText" text="MEDIA">
      <formula>NOT(ISERROR(SEARCH("MEDIA",N55)))</formula>
    </cfRule>
    <cfRule type="containsText" dxfId="1827" priority="2057" operator="containsText" text="ALTA">
      <formula>NOT(ISERROR(SEARCH("ALTA",N55)))</formula>
    </cfRule>
  </conditionalFormatting>
  <conditionalFormatting sqref="N55">
    <cfRule type="containsText" dxfId="1826" priority="2053" operator="containsText" text="MUY ALTA">
      <formula>NOT(ISERROR(SEARCH("MUY ALTA",N55)))</formula>
    </cfRule>
  </conditionalFormatting>
  <conditionalFormatting sqref="K55 G55">
    <cfRule type="cellIs" dxfId="1825" priority="2052" operator="equal">
      <formula>"No Aplica"</formula>
    </cfRule>
    <cfRule type="beginsWith" dxfId="1824" priority="2058" operator="beginsWith" text="Alta">
      <formula>LEFT(G55,LEN("Alta"))="Alta"</formula>
    </cfRule>
    <cfRule type="containsText" dxfId="1823" priority="2059" operator="containsText" text="Muy Alta">
      <formula>NOT(ISERROR(SEARCH("Muy Alta",G55)))</formula>
    </cfRule>
    <cfRule type="containsText" dxfId="1822" priority="2060" operator="containsText" text="Muy Baja">
      <formula>NOT(ISERROR(SEARCH("Muy Baja",G55)))</formula>
    </cfRule>
    <cfRule type="beginsWith" dxfId="1821" priority="2061" operator="beginsWith" text="Baja">
      <formula>LEFT(G55,LEN("Baja"))="Baja"</formula>
    </cfRule>
    <cfRule type="containsText" dxfId="1820" priority="2062" operator="containsText" text="Media">
      <formula>NOT(ISERROR(SEARCH("Media",G55)))</formula>
    </cfRule>
  </conditionalFormatting>
  <conditionalFormatting sqref="M55">
    <cfRule type="containsText" dxfId="1819" priority="2046" operator="containsText" text="Muy Alto">
      <formula>NOT(ISERROR(SEARCH("Muy Alto",M55)))</formula>
    </cfRule>
    <cfRule type="beginsWith" dxfId="1818" priority="2047" operator="beginsWith" text="Alto">
      <formula>LEFT(M55,LEN("Alto"))="Alto"</formula>
    </cfRule>
    <cfRule type="containsText" dxfId="1817" priority="2048" operator="containsText" text="Medio">
      <formula>NOT(ISERROR(SEARCH("Medio",M55)))</formula>
    </cfRule>
    <cfRule type="beginsWith" dxfId="1816" priority="2049" operator="beginsWith" text="Bajo">
      <formula>LEFT(M55,LEN("Bajo"))="Bajo"</formula>
    </cfRule>
    <cfRule type="containsText" dxfId="1815" priority="2050" operator="containsText" text="Muy Bajo">
      <formula>NOT(ISERROR(SEARCH("Muy Bajo",M55)))</formula>
    </cfRule>
    <cfRule type="containsText" dxfId="1814" priority="2051" operator="containsText" text="No Aplica">
      <formula>NOT(ISERROR(SEARCH("No Aplica",M55)))</formula>
    </cfRule>
  </conditionalFormatting>
  <conditionalFormatting sqref="I55">
    <cfRule type="cellIs" dxfId="1813" priority="2040" operator="equal">
      <formula>"No Aplica"</formula>
    </cfRule>
    <cfRule type="beginsWith" dxfId="1812" priority="2041" operator="beginsWith" text="Alta">
      <formula>LEFT(I55,LEN("Alta"))="Alta"</formula>
    </cfRule>
    <cfRule type="containsText" dxfId="1811" priority="2042" operator="containsText" text="Muy Alta">
      <formula>NOT(ISERROR(SEARCH("Muy Alta",I55)))</formula>
    </cfRule>
    <cfRule type="containsText" dxfId="1810" priority="2043" operator="containsText" text="Muy Baja">
      <formula>NOT(ISERROR(SEARCH("Muy Baja",I55)))</formula>
    </cfRule>
    <cfRule type="beginsWith" dxfId="1809" priority="2044" operator="beginsWith" text="Baja">
      <formula>LEFT(I55,LEN("Baja"))="Baja"</formula>
    </cfRule>
    <cfRule type="containsText" dxfId="1808" priority="2045" operator="containsText" text="Media">
      <formula>NOT(ISERROR(SEARCH("Media",I55)))</formula>
    </cfRule>
  </conditionalFormatting>
  <conditionalFormatting sqref="N90">
    <cfRule type="containsText" dxfId="1807" priority="2031" operator="containsText" text="MUY BAJA">
      <formula>NOT(ISERROR(SEARCH("MUY BAJA",N90)))</formula>
    </cfRule>
    <cfRule type="containsText" dxfId="1806" priority="2032" operator="containsText" text="BAJA">
      <formula>NOT(ISERROR(SEARCH("BAJA",N90)))</formula>
    </cfRule>
    <cfRule type="containsText" dxfId="1805" priority="2033" operator="containsText" text="MEDIA">
      <formula>NOT(ISERROR(SEARCH("MEDIA",N90)))</formula>
    </cfRule>
    <cfRule type="containsText" dxfId="1804" priority="2034" operator="containsText" text="ALTA">
      <formula>NOT(ISERROR(SEARCH("ALTA",N90)))</formula>
    </cfRule>
  </conditionalFormatting>
  <conditionalFormatting sqref="N90">
    <cfRule type="containsText" dxfId="1803" priority="2030" operator="containsText" text="MUY ALTA">
      <formula>NOT(ISERROR(SEARCH("MUY ALTA",N90)))</formula>
    </cfRule>
  </conditionalFormatting>
  <conditionalFormatting sqref="K90 G90">
    <cfRule type="cellIs" dxfId="1802" priority="2029" operator="equal">
      <formula>"No Aplica"</formula>
    </cfRule>
    <cfRule type="beginsWith" dxfId="1801" priority="2035" operator="beginsWith" text="Alta">
      <formula>LEFT(G90,LEN("Alta"))="Alta"</formula>
    </cfRule>
    <cfRule type="containsText" dxfId="1800" priority="2036" operator="containsText" text="Muy Alta">
      <formula>NOT(ISERROR(SEARCH("Muy Alta",G90)))</formula>
    </cfRule>
    <cfRule type="containsText" dxfId="1799" priority="2037" operator="containsText" text="Muy Baja">
      <formula>NOT(ISERROR(SEARCH("Muy Baja",G90)))</formula>
    </cfRule>
    <cfRule type="beginsWith" dxfId="1798" priority="2038" operator="beginsWith" text="Baja">
      <formula>LEFT(G90,LEN("Baja"))="Baja"</formula>
    </cfRule>
    <cfRule type="containsText" dxfId="1797" priority="2039" operator="containsText" text="Media">
      <formula>NOT(ISERROR(SEARCH("Media",G90)))</formula>
    </cfRule>
  </conditionalFormatting>
  <conditionalFormatting sqref="M90">
    <cfRule type="containsText" dxfId="1796" priority="2023" operator="containsText" text="Muy Alto">
      <formula>NOT(ISERROR(SEARCH("Muy Alto",M90)))</formula>
    </cfRule>
    <cfRule type="beginsWith" dxfId="1795" priority="2024" operator="beginsWith" text="Alto">
      <formula>LEFT(M90,LEN("Alto"))="Alto"</formula>
    </cfRule>
    <cfRule type="containsText" dxfId="1794" priority="2025" operator="containsText" text="Medio">
      <formula>NOT(ISERROR(SEARCH("Medio",M90)))</formula>
    </cfRule>
    <cfRule type="beginsWith" dxfId="1793" priority="2026" operator="beginsWith" text="Bajo">
      <formula>LEFT(M90,LEN("Bajo"))="Bajo"</formula>
    </cfRule>
    <cfRule type="containsText" dxfId="1792" priority="2027" operator="containsText" text="Muy Bajo">
      <formula>NOT(ISERROR(SEARCH("Muy Bajo",M90)))</formula>
    </cfRule>
    <cfRule type="containsText" dxfId="1791" priority="2028" operator="containsText" text="No Aplica">
      <formula>NOT(ISERROR(SEARCH("No Aplica",M90)))</formula>
    </cfRule>
  </conditionalFormatting>
  <conditionalFormatting sqref="I90">
    <cfRule type="cellIs" dxfId="1790" priority="2017" operator="equal">
      <formula>"No Aplica"</formula>
    </cfRule>
    <cfRule type="beginsWith" dxfId="1789" priority="2018" operator="beginsWith" text="Alta">
      <formula>LEFT(I90,LEN("Alta"))="Alta"</formula>
    </cfRule>
    <cfRule type="containsText" dxfId="1788" priority="2019" operator="containsText" text="Muy Alta">
      <formula>NOT(ISERROR(SEARCH("Muy Alta",I90)))</formula>
    </cfRule>
    <cfRule type="containsText" dxfId="1787" priority="2020" operator="containsText" text="Muy Baja">
      <formula>NOT(ISERROR(SEARCH("Muy Baja",I90)))</formula>
    </cfRule>
    <cfRule type="beginsWith" dxfId="1786" priority="2021" operator="beginsWith" text="Baja">
      <formula>LEFT(I90,LEN("Baja"))="Baja"</formula>
    </cfRule>
    <cfRule type="containsText" dxfId="1785" priority="2022" operator="containsText" text="Media">
      <formula>NOT(ISERROR(SEARCH("Media",I90)))</formula>
    </cfRule>
  </conditionalFormatting>
  <conditionalFormatting sqref="N95">
    <cfRule type="containsText" dxfId="1784" priority="2008" operator="containsText" text="MUY BAJA">
      <formula>NOT(ISERROR(SEARCH("MUY BAJA",N95)))</formula>
    </cfRule>
    <cfRule type="containsText" dxfId="1783" priority="2009" operator="containsText" text="BAJA">
      <formula>NOT(ISERROR(SEARCH("BAJA",N95)))</formula>
    </cfRule>
    <cfRule type="containsText" dxfId="1782" priority="2010" operator="containsText" text="MEDIA">
      <formula>NOT(ISERROR(SEARCH("MEDIA",N95)))</formula>
    </cfRule>
    <cfRule type="containsText" dxfId="1781" priority="2011" operator="containsText" text="ALTA">
      <formula>NOT(ISERROR(SEARCH("ALTA",N95)))</formula>
    </cfRule>
  </conditionalFormatting>
  <conditionalFormatting sqref="N95">
    <cfRule type="containsText" dxfId="1780" priority="2007" operator="containsText" text="MUY ALTA">
      <formula>NOT(ISERROR(SEARCH("MUY ALTA",N95)))</formula>
    </cfRule>
  </conditionalFormatting>
  <conditionalFormatting sqref="K95 G95">
    <cfRule type="cellIs" dxfId="1779" priority="2006" operator="equal">
      <formula>"No Aplica"</formula>
    </cfRule>
    <cfRule type="beginsWith" dxfId="1778" priority="2012" operator="beginsWith" text="Alta">
      <formula>LEFT(G95,LEN("Alta"))="Alta"</formula>
    </cfRule>
    <cfRule type="containsText" dxfId="1777" priority="2013" operator="containsText" text="Muy Alta">
      <formula>NOT(ISERROR(SEARCH("Muy Alta",G95)))</formula>
    </cfRule>
    <cfRule type="containsText" dxfId="1776" priority="2014" operator="containsText" text="Muy Baja">
      <formula>NOT(ISERROR(SEARCH("Muy Baja",G95)))</formula>
    </cfRule>
    <cfRule type="beginsWith" dxfId="1775" priority="2015" operator="beginsWith" text="Baja">
      <formula>LEFT(G95,LEN("Baja"))="Baja"</formula>
    </cfRule>
    <cfRule type="containsText" dxfId="1774" priority="2016" operator="containsText" text="Media">
      <formula>NOT(ISERROR(SEARCH("Media",G95)))</formula>
    </cfRule>
  </conditionalFormatting>
  <conditionalFormatting sqref="M95">
    <cfRule type="containsText" dxfId="1773" priority="2000" operator="containsText" text="Muy Alto">
      <formula>NOT(ISERROR(SEARCH("Muy Alto",M95)))</formula>
    </cfRule>
    <cfRule type="beginsWith" dxfId="1772" priority="2001" operator="beginsWith" text="Alto">
      <formula>LEFT(M95,LEN("Alto"))="Alto"</formula>
    </cfRule>
    <cfRule type="containsText" dxfId="1771" priority="2002" operator="containsText" text="Medio">
      <formula>NOT(ISERROR(SEARCH("Medio",M95)))</formula>
    </cfRule>
    <cfRule type="beginsWith" dxfId="1770" priority="2003" operator="beginsWith" text="Bajo">
      <formula>LEFT(M95,LEN("Bajo"))="Bajo"</formula>
    </cfRule>
    <cfRule type="containsText" dxfId="1769" priority="2004" operator="containsText" text="Muy Bajo">
      <formula>NOT(ISERROR(SEARCH("Muy Bajo",M95)))</formula>
    </cfRule>
    <cfRule type="containsText" dxfId="1768" priority="2005" operator="containsText" text="No Aplica">
      <formula>NOT(ISERROR(SEARCH("No Aplica",M95)))</formula>
    </cfRule>
  </conditionalFormatting>
  <conditionalFormatting sqref="I95">
    <cfRule type="cellIs" dxfId="1767" priority="1994" operator="equal">
      <formula>"No Aplica"</formula>
    </cfRule>
    <cfRule type="beginsWith" dxfId="1766" priority="1995" operator="beginsWith" text="Alta">
      <formula>LEFT(I95,LEN("Alta"))="Alta"</formula>
    </cfRule>
    <cfRule type="containsText" dxfId="1765" priority="1996" operator="containsText" text="Muy Alta">
      <formula>NOT(ISERROR(SEARCH("Muy Alta",I95)))</formula>
    </cfRule>
    <cfRule type="containsText" dxfId="1764" priority="1997" operator="containsText" text="Muy Baja">
      <formula>NOT(ISERROR(SEARCH("Muy Baja",I95)))</formula>
    </cfRule>
    <cfRule type="beginsWith" dxfId="1763" priority="1998" operator="beginsWith" text="Baja">
      <formula>LEFT(I95,LEN("Baja"))="Baja"</formula>
    </cfRule>
    <cfRule type="containsText" dxfId="1762" priority="1999" operator="containsText" text="Media">
      <formula>NOT(ISERROR(SEARCH("Media",I95)))</formula>
    </cfRule>
  </conditionalFormatting>
  <conditionalFormatting sqref="N100">
    <cfRule type="containsText" dxfId="1761" priority="1985" operator="containsText" text="MUY BAJA">
      <formula>NOT(ISERROR(SEARCH("MUY BAJA",N100)))</formula>
    </cfRule>
    <cfRule type="containsText" dxfId="1760" priority="1986" operator="containsText" text="BAJA">
      <formula>NOT(ISERROR(SEARCH("BAJA",N100)))</formula>
    </cfRule>
    <cfRule type="containsText" dxfId="1759" priority="1987" operator="containsText" text="MEDIA">
      <formula>NOT(ISERROR(SEARCH("MEDIA",N100)))</formula>
    </cfRule>
    <cfRule type="containsText" dxfId="1758" priority="1988" operator="containsText" text="ALTA">
      <formula>NOT(ISERROR(SEARCH("ALTA",N100)))</formula>
    </cfRule>
  </conditionalFormatting>
  <conditionalFormatting sqref="N100">
    <cfRule type="containsText" dxfId="1757" priority="1984" operator="containsText" text="MUY ALTA">
      <formula>NOT(ISERROR(SEARCH("MUY ALTA",N100)))</formula>
    </cfRule>
  </conditionalFormatting>
  <conditionalFormatting sqref="K100 G100">
    <cfRule type="cellIs" dxfId="1756" priority="1983" operator="equal">
      <formula>"No Aplica"</formula>
    </cfRule>
    <cfRule type="beginsWith" dxfId="1755" priority="1989" operator="beginsWith" text="Alta">
      <formula>LEFT(G100,LEN("Alta"))="Alta"</formula>
    </cfRule>
    <cfRule type="containsText" dxfId="1754" priority="1990" operator="containsText" text="Muy Alta">
      <formula>NOT(ISERROR(SEARCH("Muy Alta",G100)))</formula>
    </cfRule>
    <cfRule type="containsText" dxfId="1753" priority="1991" operator="containsText" text="Muy Baja">
      <formula>NOT(ISERROR(SEARCH("Muy Baja",G100)))</formula>
    </cfRule>
    <cfRule type="beginsWith" dxfId="1752" priority="1992" operator="beginsWith" text="Baja">
      <formula>LEFT(G100,LEN("Baja"))="Baja"</formula>
    </cfRule>
    <cfRule type="containsText" dxfId="1751" priority="1993" operator="containsText" text="Media">
      <formula>NOT(ISERROR(SEARCH("Media",G100)))</formula>
    </cfRule>
  </conditionalFormatting>
  <conditionalFormatting sqref="M100">
    <cfRule type="containsText" dxfId="1750" priority="1977" operator="containsText" text="Muy Alto">
      <formula>NOT(ISERROR(SEARCH("Muy Alto",M100)))</formula>
    </cfRule>
    <cfRule type="beginsWith" dxfId="1749" priority="1978" operator="beginsWith" text="Alto">
      <formula>LEFT(M100,LEN("Alto"))="Alto"</formula>
    </cfRule>
    <cfRule type="containsText" dxfId="1748" priority="1979" operator="containsText" text="Medio">
      <formula>NOT(ISERROR(SEARCH("Medio",M100)))</formula>
    </cfRule>
    <cfRule type="beginsWith" dxfId="1747" priority="1980" operator="beginsWith" text="Bajo">
      <formula>LEFT(M100,LEN("Bajo"))="Bajo"</formula>
    </cfRule>
    <cfRule type="containsText" dxfId="1746" priority="1981" operator="containsText" text="Muy Bajo">
      <formula>NOT(ISERROR(SEARCH("Muy Bajo",M100)))</formula>
    </cfRule>
    <cfRule type="containsText" dxfId="1745" priority="1982" operator="containsText" text="No Aplica">
      <formula>NOT(ISERROR(SEARCH("No Aplica",M100)))</formula>
    </cfRule>
  </conditionalFormatting>
  <conditionalFormatting sqref="I100">
    <cfRule type="cellIs" dxfId="1744" priority="1971" operator="equal">
      <formula>"No Aplica"</formula>
    </cfRule>
    <cfRule type="beginsWith" dxfId="1743" priority="1972" operator="beginsWith" text="Alta">
      <formula>LEFT(I100,LEN("Alta"))="Alta"</formula>
    </cfRule>
    <cfRule type="containsText" dxfId="1742" priority="1973" operator="containsText" text="Muy Alta">
      <formula>NOT(ISERROR(SEARCH("Muy Alta",I100)))</formula>
    </cfRule>
    <cfRule type="containsText" dxfId="1741" priority="1974" operator="containsText" text="Muy Baja">
      <formula>NOT(ISERROR(SEARCH("Muy Baja",I100)))</formula>
    </cfRule>
    <cfRule type="beginsWith" dxfId="1740" priority="1975" operator="beginsWith" text="Baja">
      <formula>LEFT(I100,LEN("Baja"))="Baja"</formula>
    </cfRule>
    <cfRule type="containsText" dxfId="1739" priority="1976" operator="containsText" text="Media">
      <formula>NOT(ISERROR(SEARCH("Media",I100)))</formula>
    </cfRule>
  </conditionalFormatting>
  <conditionalFormatting sqref="N105">
    <cfRule type="containsText" dxfId="1738" priority="1962" operator="containsText" text="MUY BAJA">
      <formula>NOT(ISERROR(SEARCH("MUY BAJA",N105)))</formula>
    </cfRule>
    <cfRule type="containsText" dxfId="1737" priority="1963" operator="containsText" text="BAJA">
      <formula>NOT(ISERROR(SEARCH("BAJA",N105)))</formula>
    </cfRule>
    <cfRule type="containsText" dxfId="1736" priority="1964" operator="containsText" text="MEDIA">
      <formula>NOT(ISERROR(SEARCH("MEDIA",N105)))</formula>
    </cfRule>
    <cfRule type="containsText" dxfId="1735" priority="1965" operator="containsText" text="ALTA">
      <formula>NOT(ISERROR(SEARCH("ALTA",N105)))</formula>
    </cfRule>
  </conditionalFormatting>
  <conditionalFormatting sqref="N105">
    <cfRule type="containsText" dxfId="1734" priority="1961" operator="containsText" text="MUY ALTA">
      <formula>NOT(ISERROR(SEARCH("MUY ALTA",N105)))</formula>
    </cfRule>
  </conditionalFormatting>
  <conditionalFormatting sqref="K105 G105">
    <cfRule type="cellIs" dxfId="1733" priority="1960" operator="equal">
      <formula>"No Aplica"</formula>
    </cfRule>
    <cfRule type="beginsWith" dxfId="1732" priority="1966" operator="beginsWith" text="Alta">
      <formula>LEFT(G105,LEN("Alta"))="Alta"</formula>
    </cfRule>
    <cfRule type="containsText" dxfId="1731" priority="1967" operator="containsText" text="Muy Alta">
      <formula>NOT(ISERROR(SEARCH("Muy Alta",G105)))</formula>
    </cfRule>
    <cfRule type="containsText" dxfId="1730" priority="1968" operator="containsText" text="Muy Baja">
      <formula>NOT(ISERROR(SEARCH("Muy Baja",G105)))</formula>
    </cfRule>
    <cfRule type="beginsWith" dxfId="1729" priority="1969" operator="beginsWith" text="Baja">
      <formula>LEFT(G105,LEN("Baja"))="Baja"</formula>
    </cfRule>
    <cfRule type="containsText" dxfId="1728" priority="1970" operator="containsText" text="Media">
      <formula>NOT(ISERROR(SEARCH("Media",G105)))</formula>
    </cfRule>
  </conditionalFormatting>
  <conditionalFormatting sqref="M105">
    <cfRule type="containsText" dxfId="1727" priority="1954" operator="containsText" text="Muy Alto">
      <formula>NOT(ISERROR(SEARCH("Muy Alto",M105)))</formula>
    </cfRule>
    <cfRule type="beginsWith" dxfId="1726" priority="1955" operator="beginsWith" text="Alto">
      <formula>LEFT(M105,LEN("Alto"))="Alto"</formula>
    </cfRule>
    <cfRule type="containsText" dxfId="1725" priority="1956" operator="containsText" text="Medio">
      <formula>NOT(ISERROR(SEARCH("Medio",M105)))</formula>
    </cfRule>
    <cfRule type="beginsWith" dxfId="1724" priority="1957" operator="beginsWith" text="Bajo">
      <formula>LEFT(M105,LEN("Bajo"))="Bajo"</formula>
    </cfRule>
    <cfRule type="containsText" dxfId="1723" priority="1958" operator="containsText" text="Muy Bajo">
      <formula>NOT(ISERROR(SEARCH("Muy Bajo",M105)))</formula>
    </cfRule>
    <cfRule type="containsText" dxfId="1722" priority="1959" operator="containsText" text="No Aplica">
      <formula>NOT(ISERROR(SEARCH("No Aplica",M105)))</formula>
    </cfRule>
  </conditionalFormatting>
  <conditionalFormatting sqref="I105">
    <cfRule type="cellIs" dxfId="1721" priority="1948" operator="equal">
      <formula>"No Aplica"</formula>
    </cfRule>
    <cfRule type="beginsWith" dxfId="1720" priority="1949" operator="beginsWith" text="Alta">
      <formula>LEFT(I105,LEN("Alta"))="Alta"</formula>
    </cfRule>
    <cfRule type="containsText" dxfId="1719" priority="1950" operator="containsText" text="Muy Alta">
      <formula>NOT(ISERROR(SEARCH("Muy Alta",I105)))</formula>
    </cfRule>
    <cfRule type="containsText" dxfId="1718" priority="1951" operator="containsText" text="Muy Baja">
      <formula>NOT(ISERROR(SEARCH("Muy Baja",I105)))</formula>
    </cfRule>
    <cfRule type="beginsWith" dxfId="1717" priority="1952" operator="beginsWith" text="Baja">
      <formula>LEFT(I105,LEN("Baja"))="Baja"</formula>
    </cfRule>
    <cfRule type="containsText" dxfId="1716" priority="1953" operator="containsText" text="Media">
      <formula>NOT(ISERROR(SEARCH("Media",I105)))</formula>
    </cfRule>
  </conditionalFormatting>
  <conditionalFormatting sqref="N110">
    <cfRule type="containsText" dxfId="1715" priority="1939" operator="containsText" text="MUY BAJA">
      <formula>NOT(ISERROR(SEARCH("MUY BAJA",N110)))</formula>
    </cfRule>
    <cfRule type="containsText" dxfId="1714" priority="1940" operator="containsText" text="BAJA">
      <formula>NOT(ISERROR(SEARCH("BAJA",N110)))</formula>
    </cfRule>
    <cfRule type="containsText" dxfId="1713" priority="1941" operator="containsText" text="MEDIA">
      <formula>NOT(ISERROR(SEARCH("MEDIA",N110)))</formula>
    </cfRule>
    <cfRule type="containsText" dxfId="1712" priority="1942" operator="containsText" text="ALTA">
      <formula>NOT(ISERROR(SEARCH("ALTA",N110)))</formula>
    </cfRule>
  </conditionalFormatting>
  <conditionalFormatting sqref="N110">
    <cfRule type="containsText" dxfId="1711" priority="1938" operator="containsText" text="MUY ALTA">
      <formula>NOT(ISERROR(SEARCH("MUY ALTA",N110)))</formula>
    </cfRule>
  </conditionalFormatting>
  <conditionalFormatting sqref="K110 G110">
    <cfRule type="cellIs" dxfId="1710" priority="1937" operator="equal">
      <formula>"No Aplica"</formula>
    </cfRule>
    <cfRule type="beginsWith" dxfId="1709" priority="1943" operator="beginsWith" text="Alta">
      <formula>LEFT(G110,LEN("Alta"))="Alta"</formula>
    </cfRule>
    <cfRule type="containsText" dxfId="1708" priority="1944" operator="containsText" text="Muy Alta">
      <formula>NOT(ISERROR(SEARCH("Muy Alta",G110)))</formula>
    </cfRule>
    <cfRule type="containsText" dxfId="1707" priority="1945" operator="containsText" text="Muy Baja">
      <formula>NOT(ISERROR(SEARCH("Muy Baja",G110)))</formula>
    </cfRule>
    <cfRule type="beginsWith" dxfId="1706" priority="1946" operator="beginsWith" text="Baja">
      <formula>LEFT(G110,LEN("Baja"))="Baja"</formula>
    </cfRule>
    <cfRule type="containsText" dxfId="1705" priority="1947" operator="containsText" text="Media">
      <formula>NOT(ISERROR(SEARCH("Media",G110)))</formula>
    </cfRule>
  </conditionalFormatting>
  <conditionalFormatting sqref="M110">
    <cfRule type="containsText" dxfId="1704" priority="1931" operator="containsText" text="Muy Alto">
      <formula>NOT(ISERROR(SEARCH("Muy Alto",M110)))</formula>
    </cfRule>
    <cfRule type="beginsWith" dxfId="1703" priority="1932" operator="beginsWith" text="Alto">
      <formula>LEFT(M110,LEN("Alto"))="Alto"</formula>
    </cfRule>
    <cfRule type="containsText" dxfId="1702" priority="1933" operator="containsText" text="Medio">
      <formula>NOT(ISERROR(SEARCH("Medio",M110)))</formula>
    </cfRule>
    <cfRule type="beginsWith" dxfId="1701" priority="1934" operator="beginsWith" text="Bajo">
      <formula>LEFT(M110,LEN("Bajo"))="Bajo"</formula>
    </cfRule>
    <cfRule type="containsText" dxfId="1700" priority="1935" operator="containsText" text="Muy Bajo">
      <formula>NOT(ISERROR(SEARCH("Muy Bajo",M110)))</formula>
    </cfRule>
    <cfRule type="containsText" dxfId="1699" priority="1936" operator="containsText" text="No Aplica">
      <formula>NOT(ISERROR(SEARCH("No Aplica",M110)))</formula>
    </cfRule>
  </conditionalFormatting>
  <conditionalFormatting sqref="I110">
    <cfRule type="cellIs" dxfId="1698" priority="1925" operator="equal">
      <formula>"No Aplica"</formula>
    </cfRule>
    <cfRule type="beginsWith" dxfId="1697" priority="1926" operator="beginsWith" text="Alta">
      <formula>LEFT(I110,LEN("Alta"))="Alta"</formula>
    </cfRule>
    <cfRule type="containsText" dxfId="1696" priority="1927" operator="containsText" text="Muy Alta">
      <formula>NOT(ISERROR(SEARCH("Muy Alta",I110)))</formula>
    </cfRule>
    <cfRule type="containsText" dxfId="1695" priority="1928" operator="containsText" text="Muy Baja">
      <formula>NOT(ISERROR(SEARCH("Muy Baja",I110)))</formula>
    </cfRule>
    <cfRule type="beginsWith" dxfId="1694" priority="1929" operator="beginsWith" text="Baja">
      <formula>LEFT(I110,LEN("Baja"))="Baja"</formula>
    </cfRule>
    <cfRule type="containsText" dxfId="1693" priority="1930" operator="containsText" text="Media">
      <formula>NOT(ISERROR(SEARCH("Media",I110)))</formula>
    </cfRule>
  </conditionalFormatting>
  <conditionalFormatting sqref="N115">
    <cfRule type="containsText" dxfId="1692" priority="1916" operator="containsText" text="MUY BAJA">
      <formula>NOT(ISERROR(SEARCH("MUY BAJA",N115)))</formula>
    </cfRule>
    <cfRule type="containsText" dxfId="1691" priority="1917" operator="containsText" text="BAJA">
      <formula>NOT(ISERROR(SEARCH("BAJA",N115)))</formula>
    </cfRule>
    <cfRule type="containsText" dxfId="1690" priority="1918" operator="containsText" text="MEDIA">
      <formula>NOT(ISERROR(SEARCH("MEDIA",N115)))</formula>
    </cfRule>
    <cfRule type="containsText" dxfId="1689" priority="1919" operator="containsText" text="ALTA">
      <formula>NOT(ISERROR(SEARCH("ALTA",N115)))</formula>
    </cfRule>
  </conditionalFormatting>
  <conditionalFormatting sqref="N115">
    <cfRule type="containsText" dxfId="1688" priority="1915" operator="containsText" text="MUY ALTA">
      <formula>NOT(ISERROR(SEARCH("MUY ALTA",N115)))</formula>
    </cfRule>
  </conditionalFormatting>
  <conditionalFormatting sqref="K115 G115">
    <cfRule type="cellIs" dxfId="1687" priority="1914" operator="equal">
      <formula>"No Aplica"</formula>
    </cfRule>
    <cfRule type="beginsWith" dxfId="1686" priority="1920" operator="beginsWith" text="Alta">
      <formula>LEFT(G115,LEN("Alta"))="Alta"</formula>
    </cfRule>
    <cfRule type="containsText" dxfId="1685" priority="1921" operator="containsText" text="Muy Alta">
      <formula>NOT(ISERROR(SEARCH("Muy Alta",G115)))</formula>
    </cfRule>
    <cfRule type="containsText" dxfId="1684" priority="1922" operator="containsText" text="Muy Baja">
      <formula>NOT(ISERROR(SEARCH("Muy Baja",G115)))</formula>
    </cfRule>
    <cfRule type="beginsWith" dxfId="1683" priority="1923" operator="beginsWith" text="Baja">
      <formula>LEFT(G115,LEN("Baja"))="Baja"</formula>
    </cfRule>
    <cfRule type="containsText" dxfId="1682" priority="1924" operator="containsText" text="Media">
      <formula>NOT(ISERROR(SEARCH("Media",G115)))</formula>
    </cfRule>
  </conditionalFormatting>
  <conditionalFormatting sqref="M115">
    <cfRule type="containsText" dxfId="1681" priority="1908" operator="containsText" text="Muy Alto">
      <formula>NOT(ISERROR(SEARCH("Muy Alto",M115)))</formula>
    </cfRule>
    <cfRule type="beginsWith" dxfId="1680" priority="1909" operator="beginsWith" text="Alto">
      <formula>LEFT(M115,LEN("Alto"))="Alto"</formula>
    </cfRule>
    <cfRule type="containsText" dxfId="1679" priority="1910" operator="containsText" text="Medio">
      <formula>NOT(ISERROR(SEARCH("Medio",M115)))</formula>
    </cfRule>
    <cfRule type="beginsWith" dxfId="1678" priority="1911" operator="beginsWith" text="Bajo">
      <formula>LEFT(M115,LEN("Bajo"))="Bajo"</formula>
    </cfRule>
    <cfRule type="containsText" dxfId="1677" priority="1912" operator="containsText" text="Muy Bajo">
      <formula>NOT(ISERROR(SEARCH("Muy Bajo",M115)))</formula>
    </cfRule>
    <cfRule type="containsText" dxfId="1676" priority="1913" operator="containsText" text="No Aplica">
      <formula>NOT(ISERROR(SEARCH("No Aplica",M115)))</formula>
    </cfRule>
  </conditionalFormatting>
  <conditionalFormatting sqref="I115">
    <cfRule type="cellIs" dxfId="1675" priority="1902" operator="equal">
      <formula>"No Aplica"</formula>
    </cfRule>
    <cfRule type="beginsWith" dxfId="1674" priority="1903" operator="beginsWith" text="Alta">
      <formula>LEFT(I115,LEN("Alta"))="Alta"</formula>
    </cfRule>
    <cfRule type="containsText" dxfId="1673" priority="1904" operator="containsText" text="Muy Alta">
      <formula>NOT(ISERROR(SEARCH("Muy Alta",I115)))</formula>
    </cfRule>
    <cfRule type="containsText" dxfId="1672" priority="1905" operator="containsText" text="Muy Baja">
      <formula>NOT(ISERROR(SEARCH("Muy Baja",I115)))</formula>
    </cfRule>
    <cfRule type="beginsWith" dxfId="1671" priority="1906" operator="beginsWith" text="Baja">
      <formula>LEFT(I115,LEN("Baja"))="Baja"</formula>
    </cfRule>
    <cfRule type="containsText" dxfId="1670" priority="1907" operator="containsText" text="Media">
      <formula>NOT(ISERROR(SEARCH("Media",I115)))</formula>
    </cfRule>
  </conditionalFormatting>
  <conditionalFormatting sqref="N120">
    <cfRule type="containsText" dxfId="1669" priority="1893" operator="containsText" text="MUY BAJA">
      <formula>NOT(ISERROR(SEARCH("MUY BAJA",N120)))</formula>
    </cfRule>
    <cfRule type="containsText" dxfId="1668" priority="1894" operator="containsText" text="BAJA">
      <formula>NOT(ISERROR(SEARCH("BAJA",N120)))</formula>
    </cfRule>
    <cfRule type="containsText" dxfId="1667" priority="1895" operator="containsText" text="MEDIA">
      <formula>NOT(ISERROR(SEARCH("MEDIA",N120)))</formula>
    </cfRule>
    <cfRule type="containsText" dxfId="1666" priority="1896" operator="containsText" text="ALTA">
      <formula>NOT(ISERROR(SEARCH("ALTA",N120)))</formula>
    </cfRule>
  </conditionalFormatting>
  <conditionalFormatting sqref="N120">
    <cfRule type="containsText" dxfId="1665" priority="1892" operator="containsText" text="MUY ALTA">
      <formula>NOT(ISERROR(SEARCH("MUY ALTA",N120)))</formula>
    </cfRule>
  </conditionalFormatting>
  <conditionalFormatting sqref="K120 G120">
    <cfRule type="cellIs" dxfId="1664" priority="1891" operator="equal">
      <formula>"No Aplica"</formula>
    </cfRule>
    <cfRule type="beginsWith" dxfId="1663" priority="1897" operator="beginsWith" text="Alta">
      <formula>LEFT(G120,LEN("Alta"))="Alta"</formula>
    </cfRule>
    <cfRule type="containsText" dxfId="1662" priority="1898" operator="containsText" text="Muy Alta">
      <formula>NOT(ISERROR(SEARCH("Muy Alta",G120)))</formula>
    </cfRule>
    <cfRule type="containsText" dxfId="1661" priority="1899" operator="containsText" text="Muy Baja">
      <formula>NOT(ISERROR(SEARCH("Muy Baja",G120)))</formula>
    </cfRule>
    <cfRule type="beginsWith" dxfId="1660" priority="1900" operator="beginsWith" text="Baja">
      <formula>LEFT(G120,LEN("Baja"))="Baja"</formula>
    </cfRule>
    <cfRule type="containsText" dxfId="1659" priority="1901" operator="containsText" text="Media">
      <formula>NOT(ISERROR(SEARCH("Media",G120)))</formula>
    </cfRule>
  </conditionalFormatting>
  <conditionalFormatting sqref="M120">
    <cfRule type="containsText" dxfId="1658" priority="1885" operator="containsText" text="Muy Alto">
      <formula>NOT(ISERROR(SEARCH("Muy Alto",M120)))</formula>
    </cfRule>
    <cfRule type="beginsWith" dxfId="1657" priority="1886" operator="beginsWith" text="Alto">
      <formula>LEFT(M120,LEN("Alto"))="Alto"</formula>
    </cfRule>
    <cfRule type="containsText" dxfId="1656" priority="1887" operator="containsText" text="Medio">
      <formula>NOT(ISERROR(SEARCH("Medio",M120)))</formula>
    </cfRule>
    <cfRule type="beginsWith" dxfId="1655" priority="1888" operator="beginsWith" text="Bajo">
      <formula>LEFT(M120,LEN("Bajo"))="Bajo"</formula>
    </cfRule>
    <cfRule type="containsText" dxfId="1654" priority="1889" operator="containsText" text="Muy Bajo">
      <formula>NOT(ISERROR(SEARCH("Muy Bajo",M120)))</formula>
    </cfRule>
    <cfRule type="containsText" dxfId="1653" priority="1890" operator="containsText" text="No Aplica">
      <formula>NOT(ISERROR(SEARCH("No Aplica",M120)))</formula>
    </cfRule>
  </conditionalFormatting>
  <conditionalFormatting sqref="I120">
    <cfRule type="cellIs" dxfId="1652" priority="1879" operator="equal">
      <formula>"No Aplica"</formula>
    </cfRule>
    <cfRule type="beginsWith" dxfId="1651" priority="1880" operator="beginsWith" text="Alta">
      <formula>LEFT(I120,LEN("Alta"))="Alta"</formula>
    </cfRule>
    <cfRule type="containsText" dxfId="1650" priority="1881" operator="containsText" text="Muy Alta">
      <formula>NOT(ISERROR(SEARCH("Muy Alta",I120)))</formula>
    </cfRule>
    <cfRule type="containsText" dxfId="1649" priority="1882" operator="containsText" text="Muy Baja">
      <formula>NOT(ISERROR(SEARCH("Muy Baja",I120)))</formula>
    </cfRule>
    <cfRule type="beginsWith" dxfId="1648" priority="1883" operator="beginsWith" text="Baja">
      <formula>LEFT(I120,LEN("Baja"))="Baja"</formula>
    </cfRule>
    <cfRule type="containsText" dxfId="1647" priority="1884" operator="containsText" text="Media">
      <formula>NOT(ISERROR(SEARCH("Media",I120)))</formula>
    </cfRule>
  </conditionalFormatting>
  <conditionalFormatting sqref="N125">
    <cfRule type="containsText" dxfId="1646" priority="1870" operator="containsText" text="MUY BAJA">
      <formula>NOT(ISERROR(SEARCH("MUY BAJA",N125)))</formula>
    </cfRule>
    <cfRule type="containsText" dxfId="1645" priority="1871" operator="containsText" text="BAJA">
      <formula>NOT(ISERROR(SEARCH("BAJA",N125)))</formula>
    </cfRule>
    <cfRule type="containsText" dxfId="1644" priority="1872" operator="containsText" text="MEDIA">
      <formula>NOT(ISERROR(SEARCH("MEDIA",N125)))</formula>
    </cfRule>
    <cfRule type="containsText" dxfId="1643" priority="1873" operator="containsText" text="ALTA">
      <formula>NOT(ISERROR(SEARCH("ALTA",N125)))</formula>
    </cfRule>
  </conditionalFormatting>
  <conditionalFormatting sqref="N125">
    <cfRule type="containsText" dxfId="1642" priority="1869" operator="containsText" text="MUY ALTA">
      <formula>NOT(ISERROR(SEARCH("MUY ALTA",N125)))</formula>
    </cfRule>
  </conditionalFormatting>
  <conditionalFormatting sqref="K125 G125">
    <cfRule type="cellIs" dxfId="1641" priority="1868" operator="equal">
      <formula>"No Aplica"</formula>
    </cfRule>
    <cfRule type="beginsWith" dxfId="1640" priority="1874" operator="beginsWith" text="Alta">
      <formula>LEFT(G125,LEN("Alta"))="Alta"</formula>
    </cfRule>
    <cfRule type="containsText" dxfId="1639" priority="1875" operator="containsText" text="Muy Alta">
      <formula>NOT(ISERROR(SEARCH("Muy Alta",G125)))</formula>
    </cfRule>
    <cfRule type="containsText" dxfId="1638" priority="1876" operator="containsText" text="Muy Baja">
      <formula>NOT(ISERROR(SEARCH("Muy Baja",G125)))</formula>
    </cfRule>
    <cfRule type="beginsWith" dxfId="1637" priority="1877" operator="beginsWith" text="Baja">
      <formula>LEFT(G125,LEN("Baja"))="Baja"</formula>
    </cfRule>
    <cfRule type="containsText" dxfId="1636" priority="1878" operator="containsText" text="Media">
      <formula>NOT(ISERROR(SEARCH("Media",G125)))</formula>
    </cfRule>
  </conditionalFormatting>
  <conditionalFormatting sqref="M125">
    <cfRule type="containsText" dxfId="1635" priority="1862" operator="containsText" text="Muy Alto">
      <formula>NOT(ISERROR(SEARCH("Muy Alto",M125)))</formula>
    </cfRule>
    <cfRule type="beginsWith" dxfId="1634" priority="1863" operator="beginsWith" text="Alto">
      <formula>LEFT(M125,LEN("Alto"))="Alto"</formula>
    </cfRule>
    <cfRule type="containsText" dxfId="1633" priority="1864" operator="containsText" text="Medio">
      <formula>NOT(ISERROR(SEARCH("Medio",M125)))</formula>
    </cfRule>
    <cfRule type="beginsWith" dxfId="1632" priority="1865" operator="beginsWith" text="Bajo">
      <formula>LEFT(M125,LEN("Bajo"))="Bajo"</formula>
    </cfRule>
    <cfRule type="containsText" dxfId="1631" priority="1866" operator="containsText" text="Muy Bajo">
      <formula>NOT(ISERROR(SEARCH("Muy Bajo",M125)))</formula>
    </cfRule>
    <cfRule type="containsText" dxfId="1630" priority="1867" operator="containsText" text="No Aplica">
      <formula>NOT(ISERROR(SEARCH("No Aplica",M125)))</formula>
    </cfRule>
  </conditionalFormatting>
  <conditionalFormatting sqref="I125">
    <cfRule type="cellIs" dxfId="1629" priority="1856" operator="equal">
      <formula>"No Aplica"</formula>
    </cfRule>
    <cfRule type="beginsWith" dxfId="1628" priority="1857" operator="beginsWith" text="Alta">
      <formula>LEFT(I125,LEN("Alta"))="Alta"</formula>
    </cfRule>
    <cfRule type="containsText" dxfId="1627" priority="1858" operator="containsText" text="Muy Alta">
      <formula>NOT(ISERROR(SEARCH("Muy Alta",I125)))</formula>
    </cfRule>
    <cfRule type="containsText" dxfId="1626" priority="1859" operator="containsText" text="Muy Baja">
      <formula>NOT(ISERROR(SEARCH("Muy Baja",I125)))</formula>
    </cfRule>
    <cfRule type="beginsWith" dxfId="1625" priority="1860" operator="beginsWith" text="Baja">
      <formula>LEFT(I125,LEN("Baja"))="Baja"</formula>
    </cfRule>
    <cfRule type="containsText" dxfId="1624" priority="1861" operator="containsText" text="Media">
      <formula>NOT(ISERROR(SEARCH("Media",I125)))</formula>
    </cfRule>
  </conditionalFormatting>
  <conditionalFormatting sqref="N130">
    <cfRule type="containsText" dxfId="1623" priority="1847" operator="containsText" text="MUY BAJA">
      <formula>NOT(ISERROR(SEARCH("MUY BAJA",N130)))</formula>
    </cfRule>
    <cfRule type="containsText" dxfId="1622" priority="1848" operator="containsText" text="BAJA">
      <formula>NOT(ISERROR(SEARCH("BAJA",N130)))</formula>
    </cfRule>
    <cfRule type="containsText" dxfId="1621" priority="1849" operator="containsText" text="MEDIA">
      <formula>NOT(ISERROR(SEARCH("MEDIA",N130)))</formula>
    </cfRule>
    <cfRule type="containsText" dxfId="1620" priority="1850" operator="containsText" text="ALTA">
      <formula>NOT(ISERROR(SEARCH("ALTA",N130)))</formula>
    </cfRule>
  </conditionalFormatting>
  <conditionalFormatting sqref="N130">
    <cfRule type="containsText" dxfId="1619" priority="1846" operator="containsText" text="MUY ALTA">
      <formula>NOT(ISERROR(SEARCH("MUY ALTA",N130)))</formula>
    </cfRule>
  </conditionalFormatting>
  <conditionalFormatting sqref="K130 G130">
    <cfRule type="cellIs" dxfId="1618" priority="1845" operator="equal">
      <formula>"No Aplica"</formula>
    </cfRule>
    <cfRule type="beginsWith" dxfId="1617" priority="1851" operator="beginsWith" text="Alta">
      <formula>LEFT(G130,LEN("Alta"))="Alta"</formula>
    </cfRule>
    <cfRule type="containsText" dxfId="1616" priority="1852" operator="containsText" text="Muy Alta">
      <formula>NOT(ISERROR(SEARCH("Muy Alta",G130)))</formula>
    </cfRule>
    <cfRule type="containsText" dxfId="1615" priority="1853" operator="containsText" text="Muy Baja">
      <formula>NOT(ISERROR(SEARCH("Muy Baja",G130)))</formula>
    </cfRule>
    <cfRule type="beginsWith" dxfId="1614" priority="1854" operator="beginsWith" text="Baja">
      <formula>LEFT(G130,LEN("Baja"))="Baja"</formula>
    </cfRule>
    <cfRule type="containsText" dxfId="1613" priority="1855" operator="containsText" text="Media">
      <formula>NOT(ISERROR(SEARCH("Media",G130)))</formula>
    </cfRule>
  </conditionalFormatting>
  <conditionalFormatting sqref="M130">
    <cfRule type="containsText" dxfId="1612" priority="1839" operator="containsText" text="Muy Alto">
      <formula>NOT(ISERROR(SEARCH("Muy Alto",M130)))</formula>
    </cfRule>
    <cfRule type="beginsWith" dxfId="1611" priority="1840" operator="beginsWith" text="Alto">
      <formula>LEFT(M130,LEN("Alto"))="Alto"</formula>
    </cfRule>
    <cfRule type="containsText" dxfId="1610" priority="1841" operator="containsText" text="Medio">
      <formula>NOT(ISERROR(SEARCH("Medio",M130)))</formula>
    </cfRule>
    <cfRule type="beginsWith" dxfId="1609" priority="1842" operator="beginsWith" text="Bajo">
      <formula>LEFT(M130,LEN("Bajo"))="Bajo"</formula>
    </cfRule>
    <cfRule type="containsText" dxfId="1608" priority="1843" operator="containsText" text="Muy Bajo">
      <formula>NOT(ISERROR(SEARCH("Muy Bajo",M130)))</formula>
    </cfRule>
    <cfRule type="containsText" dxfId="1607" priority="1844" operator="containsText" text="No Aplica">
      <formula>NOT(ISERROR(SEARCH("No Aplica",M130)))</formula>
    </cfRule>
  </conditionalFormatting>
  <conditionalFormatting sqref="I130">
    <cfRule type="cellIs" dxfId="1606" priority="1833" operator="equal">
      <formula>"No Aplica"</formula>
    </cfRule>
    <cfRule type="beginsWith" dxfId="1605" priority="1834" operator="beginsWith" text="Alta">
      <formula>LEFT(I130,LEN("Alta"))="Alta"</formula>
    </cfRule>
    <cfRule type="containsText" dxfId="1604" priority="1835" operator="containsText" text="Muy Alta">
      <formula>NOT(ISERROR(SEARCH("Muy Alta",I130)))</formula>
    </cfRule>
    <cfRule type="containsText" dxfId="1603" priority="1836" operator="containsText" text="Muy Baja">
      <formula>NOT(ISERROR(SEARCH("Muy Baja",I130)))</formula>
    </cfRule>
    <cfRule type="beginsWith" dxfId="1602" priority="1837" operator="beginsWith" text="Baja">
      <formula>LEFT(I130,LEN("Baja"))="Baja"</formula>
    </cfRule>
    <cfRule type="containsText" dxfId="1601" priority="1838" operator="containsText" text="Media">
      <formula>NOT(ISERROR(SEARCH("Media",I130)))</formula>
    </cfRule>
  </conditionalFormatting>
  <conditionalFormatting sqref="N135">
    <cfRule type="containsText" dxfId="1600" priority="1824" operator="containsText" text="MUY BAJA">
      <formula>NOT(ISERROR(SEARCH("MUY BAJA",N135)))</formula>
    </cfRule>
    <cfRule type="containsText" dxfId="1599" priority="1825" operator="containsText" text="BAJA">
      <formula>NOT(ISERROR(SEARCH("BAJA",N135)))</formula>
    </cfRule>
    <cfRule type="containsText" dxfId="1598" priority="1826" operator="containsText" text="MEDIA">
      <formula>NOT(ISERROR(SEARCH("MEDIA",N135)))</formula>
    </cfRule>
    <cfRule type="containsText" dxfId="1597" priority="1827" operator="containsText" text="ALTA">
      <formula>NOT(ISERROR(SEARCH("ALTA",N135)))</formula>
    </cfRule>
  </conditionalFormatting>
  <conditionalFormatting sqref="N135">
    <cfRule type="containsText" dxfId="1596" priority="1823" operator="containsText" text="MUY ALTA">
      <formula>NOT(ISERROR(SEARCH("MUY ALTA",N135)))</formula>
    </cfRule>
  </conditionalFormatting>
  <conditionalFormatting sqref="K135 G135">
    <cfRule type="cellIs" dxfId="1595" priority="1822" operator="equal">
      <formula>"No Aplica"</formula>
    </cfRule>
    <cfRule type="beginsWith" dxfId="1594" priority="1828" operator="beginsWith" text="Alta">
      <formula>LEFT(G135,LEN("Alta"))="Alta"</formula>
    </cfRule>
    <cfRule type="containsText" dxfId="1593" priority="1829" operator="containsText" text="Muy Alta">
      <formula>NOT(ISERROR(SEARCH("Muy Alta",G135)))</formula>
    </cfRule>
    <cfRule type="containsText" dxfId="1592" priority="1830" operator="containsText" text="Muy Baja">
      <formula>NOT(ISERROR(SEARCH("Muy Baja",G135)))</formula>
    </cfRule>
    <cfRule type="beginsWith" dxfId="1591" priority="1831" operator="beginsWith" text="Baja">
      <formula>LEFT(G135,LEN("Baja"))="Baja"</formula>
    </cfRule>
    <cfRule type="containsText" dxfId="1590" priority="1832" operator="containsText" text="Media">
      <formula>NOT(ISERROR(SEARCH("Media",G135)))</formula>
    </cfRule>
  </conditionalFormatting>
  <conditionalFormatting sqref="M135">
    <cfRule type="containsText" dxfId="1589" priority="1816" operator="containsText" text="Muy Alto">
      <formula>NOT(ISERROR(SEARCH("Muy Alto",M135)))</formula>
    </cfRule>
    <cfRule type="beginsWith" dxfId="1588" priority="1817" operator="beginsWith" text="Alto">
      <formula>LEFT(M135,LEN("Alto"))="Alto"</formula>
    </cfRule>
    <cfRule type="containsText" dxfId="1587" priority="1818" operator="containsText" text="Medio">
      <formula>NOT(ISERROR(SEARCH("Medio",M135)))</formula>
    </cfRule>
    <cfRule type="beginsWith" dxfId="1586" priority="1819" operator="beginsWith" text="Bajo">
      <formula>LEFT(M135,LEN("Bajo"))="Bajo"</formula>
    </cfRule>
    <cfRule type="containsText" dxfId="1585" priority="1820" operator="containsText" text="Muy Bajo">
      <formula>NOT(ISERROR(SEARCH("Muy Bajo",M135)))</formula>
    </cfRule>
    <cfRule type="containsText" dxfId="1584" priority="1821" operator="containsText" text="No Aplica">
      <formula>NOT(ISERROR(SEARCH("No Aplica",M135)))</formula>
    </cfRule>
  </conditionalFormatting>
  <conditionalFormatting sqref="I135">
    <cfRule type="cellIs" dxfId="1583" priority="1810" operator="equal">
      <formula>"No Aplica"</formula>
    </cfRule>
    <cfRule type="beginsWith" dxfId="1582" priority="1811" operator="beginsWith" text="Alta">
      <formula>LEFT(I135,LEN("Alta"))="Alta"</formula>
    </cfRule>
    <cfRule type="containsText" dxfId="1581" priority="1812" operator="containsText" text="Muy Alta">
      <formula>NOT(ISERROR(SEARCH("Muy Alta",I135)))</formula>
    </cfRule>
    <cfRule type="containsText" dxfId="1580" priority="1813" operator="containsText" text="Muy Baja">
      <formula>NOT(ISERROR(SEARCH("Muy Baja",I135)))</formula>
    </cfRule>
    <cfRule type="beginsWith" dxfId="1579" priority="1814" operator="beginsWith" text="Baja">
      <formula>LEFT(I135,LEN("Baja"))="Baja"</formula>
    </cfRule>
    <cfRule type="containsText" dxfId="1578" priority="1815" operator="containsText" text="Media">
      <formula>NOT(ISERROR(SEARCH("Media",I135)))</formula>
    </cfRule>
  </conditionalFormatting>
  <conditionalFormatting sqref="N140">
    <cfRule type="containsText" dxfId="1577" priority="1801" operator="containsText" text="MUY BAJA">
      <formula>NOT(ISERROR(SEARCH("MUY BAJA",N140)))</formula>
    </cfRule>
    <cfRule type="containsText" dxfId="1576" priority="1802" operator="containsText" text="BAJA">
      <formula>NOT(ISERROR(SEARCH("BAJA",N140)))</formula>
    </cfRule>
    <cfRule type="containsText" dxfId="1575" priority="1803" operator="containsText" text="MEDIA">
      <formula>NOT(ISERROR(SEARCH("MEDIA",N140)))</formula>
    </cfRule>
    <cfRule type="containsText" dxfId="1574" priority="1804" operator="containsText" text="ALTA">
      <formula>NOT(ISERROR(SEARCH("ALTA",N140)))</formula>
    </cfRule>
  </conditionalFormatting>
  <conditionalFormatting sqref="N140">
    <cfRule type="containsText" dxfId="1573" priority="1800" operator="containsText" text="MUY ALTA">
      <formula>NOT(ISERROR(SEARCH("MUY ALTA",N140)))</formula>
    </cfRule>
  </conditionalFormatting>
  <conditionalFormatting sqref="K140 G140">
    <cfRule type="cellIs" dxfId="1572" priority="1799" operator="equal">
      <formula>"No Aplica"</formula>
    </cfRule>
    <cfRule type="beginsWith" dxfId="1571" priority="1805" operator="beginsWith" text="Alta">
      <formula>LEFT(G140,LEN("Alta"))="Alta"</formula>
    </cfRule>
    <cfRule type="containsText" dxfId="1570" priority="1806" operator="containsText" text="Muy Alta">
      <formula>NOT(ISERROR(SEARCH("Muy Alta",G140)))</formula>
    </cfRule>
    <cfRule type="containsText" dxfId="1569" priority="1807" operator="containsText" text="Muy Baja">
      <formula>NOT(ISERROR(SEARCH("Muy Baja",G140)))</formula>
    </cfRule>
    <cfRule type="beginsWith" dxfId="1568" priority="1808" operator="beginsWith" text="Baja">
      <formula>LEFT(G140,LEN("Baja"))="Baja"</formula>
    </cfRule>
    <cfRule type="containsText" dxfId="1567" priority="1809" operator="containsText" text="Media">
      <formula>NOT(ISERROR(SEARCH("Media",G140)))</formula>
    </cfRule>
  </conditionalFormatting>
  <conditionalFormatting sqref="M140">
    <cfRule type="containsText" dxfId="1566" priority="1793" operator="containsText" text="Muy Alto">
      <formula>NOT(ISERROR(SEARCH("Muy Alto",M140)))</formula>
    </cfRule>
    <cfRule type="beginsWith" dxfId="1565" priority="1794" operator="beginsWith" text="Alto">
      <formula>LEFT(M140,LEN("Alto"))="Alto"</formula>
    </cfRule>
    <cfRule type="containsText" dxfId="1564" priority="1795" operator="containsText" text="Medio">
      <formula>NOT(ISERROR(SEARCH("Medio",M140)))</formula>
    </cfRule>
    <cfRule type="beginsWith" dxfId="1563" priority="1796" operator="beginsWith" text="Bajo">
      <formula>LEFT(M140,LEN("Bajo"))="Bajo"</formula>
    </cfRule>
    <cfRule type="containsText" dxfId="1562" priority="1797" operator="containsText" text="Muy Bajo">
      <formula>NOT(ISERROR(SEARCH("Muy Bajo",M140)))</formula>
    </cfRule>
    <cfRule type="containsText" dxfId="1561" priority="1798" operator="containsText" text="No Aplica">
      <formula>NOT(ISERROR(SEARCH("No Aplica",M140)))</formula>
    </cfRule>
  </conditionalFormatting>
  <conditionalFormatting sqref="I140">
    <cfRule type="cellIs" dxfId="1560" priority="1787" operator="equal">
      <formula>"No Aplica"</formula>
    </cfRule>
    <cfRule type="beginsWith" dxfId="1559" priority="1788" operator="beginsWith" text="Alta">
      <formula>LEFT(I140,LEN("Alta"))="Alta"</formula>
    </cfRule>
    <cfRule type="containsText" dxfId="1558" priority="1789" operator="containsText" text="Muy Alta">
      <formula>NOT(ISERROR(SEARCH("Muy Alta",I140)))</formula>
    </cfRule>
    <cfRule type="containsText" dxfId="1557" priority="1790" operator="containsText" text="Muy Baja">
      <formula>NOT(ISERROR(SEARCH("Muy Baja",I140)))</formula>
    </cfRule>
    <cfRule type="beginsWith" dxfId="1556" priority="1791" operator="beginsWith" text="Baja">
      <formula>LEFT(I140,LEN("Baja"))="Baja"</formula>
    </cfRule>
    <cfRule type="containsText" dxfId="1555" priority="1792" operator="containsText" text="Media">
      <formula>NOT(ISERROR(SEARCH("Media",I140)))</formula>
    </cfRule>
  </conditionalFormatting>
  <conditionalFormatting sqref="N142">
    <cfRule type="containsText" dxfId="1554" priority="1778" operator="containsText" text="MUY BAJA">
      <formula>NOT(ISERROR(SEARCH("MUY BAJA",N142)))</formula>
    </cfRule>
    <cfRule type="containsText" dxfId="1553" priority="1779" operator="containsText" text="BAJA">
      <formula>NOT(ISERROR(SEARCH("BAJA",N142)))</formula>
    </cfRule>
    <cfRule type="containsText" dxfId="1552" priority="1780" operator="containsText" text="MEDIA">
      <formula>NOT(ISERROR(SEARCH("MEDIA",N142)))</formula>
    </cfRule>
    <cfRule type="containsText" dxfId="1551" priority="1781" operator="containsText" text="ALTA">
      <formula>NOT(ISERROR(SEARCH("ALTA",N142)))</formula>
    </cfRule>
  </conditionalFormatting>
  <conditionalFormatting sqref="N142">
    <cfRule type="containsText" dxfId="1550" priority="1777" operator="containsText" text="MUY ALTA">
      <formula>NOT(ISERROR(SEARCH("MUY ALTA",N142)))</formula>
    </cfRule>
  </conditionalFormatting>
  <conditionalFormatting sqref="K142 G142">
    <cfRule type="cellIs" dxfId="1549" priority="1776" operator="equal">
      <formula>"No Aplica"</formula>
    </cfRule>
    <cfRule type="beginsWith" dxfId="1548" priority="1782" operator="beginsWith" text="Alta">
      <formula>LEFT(G142,LEN("Alta"))="Alta"</formula>
    </cfRule>
    <cfRule type="containsText" dxfId="1547" priority="1783" operator="containsText" text="Muy Alta">
      <formula>NOT(ISERROR(SEARCH("Muy Alta",G142)))</formula>
    </cfRule>
    <cfRule type="containsText" dxfId="1546" priority="1784" operator="containsText" text="Muy Baja">
      <formula>NOT(ISERROR(SEARCH("Muy Baja",G142)))</formula>
    </cfRule>
    <cfRule type="beginsWith" dxfId="1545" priority="1785" operator="beginsWith" text="Baja">
      <formula>LEFT(G142,LEN("Baja"))="Baja"</formula>
    </cfRule>
    <cfRule type="containsText" dxfId="1544" priority="1786" operator="containsText" text="Media">
      <formula>NOT(ISERROR(SEARCH("Media",G142)))</formula>
    </cfRule>
  </conditionalFormatting>
  <conditionalFormatting sqref="M142">
    <cfRule type="containsText" dxfId="1543" priority="1770" operator="containsText" text="Muy Alto">
      <formula>NOT(ISERROR(SEARCH("Muy Alto",M142)))</formula>
    </cfRule>
    <cfRule type="beginsWith" dxfId="1542" priority="1771" operator="beginsWith" text="Alto">
      <formula>LEFT(M142,LEN("Alto"))="Alto"</formula>
    </cfRule>
    <cfRule type="containsText" dxfId="1541" priority="1772" operator="containsText" text="Medio">
      <formula>NOT(ISERROR(SEARCH("Medio",M142)))</formula>
    </cfRule>
    <cfRule type="beginsWith" dxfId="1540" priority="1773" operator="beginsWith" text="Bajo">
      <formula>LEFT(M142,LEN("Bajo"))="Bajo"</formula>
    </cfRule>
    <cfRule type="containsText" dxfId="1539" priority="1774" operator="containsText" text="Muy Bajo">
      <formula>NOT(ISERROR(SEARCH("Muy Bajo",M142)))</formula>
    </cfRule>
    <cfRule type="containsText" dxfId="1538" priority="1775" operator="containsText" text="No Aplica">
      <formula>NOT(ISERROR(SEARCH("No Aplica",M142)))</formula>
    </cfRule>
  </conditionalFormatting>
  <conditionalFormatting sqref="I142">
    <cfRule type="cellIs" dxfId="1537" priority="1764" operator="equal">
      <formula>"No Aplica"</formula>
    </cfRule>
    <cfRule type="beginsWith" dxfId="1536" priority="1765" operator="beginsWith" text="Alta">
      <formula>LEFT(I142,LEN("Alta"))="Alta"</formula>
    </cfRule>
    <cfRule type="containsText" dxfId="1535" priority="1766" operator="containsText" text="Muy Alta">
      <formula>NOT(ISERROR(SEARCH("Muy Alta",I142)))</formula>
    </cfRule>
    <cfRule type="containsText" dxfId="1534" priority="1767" operator="containsText" text="Muy Baja">
      <formula>NOT(ISERROR(SEARCH("Muy Baja",I142)))</formula>
    </cfRule>
    <cfRule type="beginsWith" dxfId="1533" priority="1768" operator="beginsWith" text="Baja">
      <formula>LEFT(I142,LEN("Baja"))="Baja"</formula>
    </cfRule>
    <cfRule type="containsText" dxfId="1532" priority="1769" operator="containsText" text="Media">
      <formula>NOT(ISERROR(SEARCH("Media",I142)))</formula>
    </cfRule>
  </conditionalFormatting>
  <conditionalFormatting sqref="N144">
    <cfRule type="containsText" dxfId="1531" priority="1755" operator="containsText" text="MUY BAJA">
      <formula>NOT(ISERROR(SEARCH("MUY BAJA",N144)))</formula>
    </cfRule>
    <cfRule type="containsText" dxfId="1530" priority="1756" operator="containsText" text="BAJA">
      <formula>NOT(ISERROR(SEARCH("BAJA",N144)))</formula>
    </cfRule>
    <cfRule type="containsText" dxfId="1529" priority="1757" operator="containsText" text="MEDIA">
      <formula>NOT(ISERROR(SEARCH("MEDIA",N144)))</formula>
    </cfRule>
    <cfRule type="containsText" dxfId="1528" priority="1758" operator="containsText" text="ALTA">
      <formula>NOT(ISERROR(SEARCH("ALTA",N144)))</formula>
    </cfRule>
  </conditionalFormatting>
  <conditionalFormatting sqref="N144">
    <cfRule type="containsText" dxfId="1527" priority="1754" operator="containsText" text="MUY ALTA">
      <formula>NOT(ISERROR(SEARCH("MUY ALTA",N144)))</formula>
    </cfRule>
  </conditionalFormatting>
  <conditionalFormatting sqref="K144 G144">
    <cfRule type="cellIs" dxfId="1526" priority="1753" operator="equal">
      <formula>"No Aplica"</formula>
    </cfRule>
    <cfRule type="beginsWith" dxfId="1525" priority="1759" operator="beginsWith" text="Alta">
      <formula>LEFT(G144,LEN("Alta"))="Alta"</formula>
    </cfRule>
    <cfRule type="containsText" dxfId="1524" priority="1760" operator="containsText" text="Muy Alta">
      <formula>NOT(ISERROR(SEARCH("Muy Alta",G144)))</formula>
    </cfRule>
    <cfRule type="containsText" dxfId="1523" priority="1761" operator="containsText" text="Muy Baja">
      <formula>NOT(ISERROR(SEARCH("Muy Baja",G144)))</formula>
    </cfRule>
    <cfRule type="beginsWith" dxfId="1522" priority="1762" operator="beginsWith" text="Baja">
      <formula>LEFT(G144,LEN("Baja"))="Baja"</formula>
    </cfRule>
    <cfRule type="containsText" dxfId="1521" priority="1763" operator="containsText" text="Media">
      <formula>NOT(ISERROR(SEARCH("Media",G144)))</formula>
    </cfRule>
  </conditionalFormatting>
  <conditionalFormatting sqref="M144">
    <cfRule type="containsText" dxfId="1520" priority="1747" operator="containsText" text="Muy Alto">
      <formula>NOT(ISERROR(SEARCH("Muy Alto",M144)))</formula>
    </cfRule>
    <cfRule type="beginsWith" dxfId="1519" priority="1748" operator="beginsWith" text="Alto">
      <formula>LEFT(M144,LEN("Alto"))="Alto"</formula>
    </cfRule>
    <cfRule type="containsText" dxfId="1518" priority="1749" operator="containsText" text="Medio">
      <formula>NOT(ISERROR(SEARCH("Medio",M144)))</formula>
    </cfRule>
    <cfRule type="beginsWith" dxfId="1517" priority="1750" operator="beginsWith" text="Bajo">
      <formula>LEFT(M144,LEN("Bajo"))="Bajo"</formula>
    </cfRule>
    <cfRule type="containsText" dxfId="1516" priority="1751" operator="containsText" text="Muy Bajo">
      <formula>NOT(ISERROR(SEARCH("Muy Bajo",M144)))</formula>
    </cfRule>
    <cfRule type="containsText" dxfId="1515" priority="1752" operator="containsText" text="No Aplica">
      <formula>NOT(ISERROR(SEARCH("No Aplica",M144)))</formula>
    </cfRule>
  </conditionalFormatting>
  <conditionalFormatting sqref="I144">
    <cfRule type="cellIs" dxfId="1514" priority="1741" operator="equal">
      <formula>"No Aplica"</formula>
    </cfRule>
    <cfRule type="beginsWith" dxfId="1513" priority="1742" operator="beginsWith" text="Alta">
      <formula>LEFT(I144,LEN("Alta"))="Alta"</formula>
    </cfRule>
    <cfRule type="containsText" dxfId="1512" priority="1743" operator="containsText" text="Muy Alta">
      <formula>NOT(ISERROR(SEARCH("Muy Alta",I144)))</formula>
    </cfRule>
    <cfRule type="containsText" dxfId="1511" priority="1744" operator="containsText" text="Muy Baja">
      <formula>NOT(ISERROR(SEARCH("Muy Baja",I144)))</formula>
    </cfRule>
    <cfRule type="beginsWith" dxfId="1510" priority="1745" operator="beginsWith" text="Baja">
      <formula>LEFT(I144,LEN("Baja"))="Baja"</formula>
    </cfRule>
    <cfRule type="containsText" dxfId="1509" priority="1746" operator="containsText" text="Media">
      <formula>NOT(ISERROR(SEARCH("Media",I144)))</formula>
    </cfRule>
  </conditionalFormatting>
  <conditionalFormatting sqref="N146">
    <cfRule type="containsText" dxfId="1508" priority="1732" operator="containsText" text="MUY BAJA">
      <formula>NOT(ISERROR(SEARCH("MUY BAJA",N146)))</formula>
    </cfRule>
    <cfRule type="containsText" dxfId="1507" priority="1733" operator="containsText" text="BAJA">
      <formula>NOT(ISERROR(SEARCH("BAJA",N146)))</formula>
    </cfRule>
    <cfRule type="containsText" dxfId="1506" priority="1734" operator="containsText" text="MEDIA">
      <formula>NOT(ISERROR(SEARCH("MEDIA",N146)))</formula>
    </cfRule>
    <cfRule type="containsText" dxfId="1505" priority="1735" operator="containsText" text="ALTA">
      <formula>NOT(ISERROR(SEARCH("ALTA",N146)))</formula>
    </cfRule>
  </conditionalFormatting>
  <conditionalFormatting sqref="N146">
    <cfRule type="containsText" dxfId="1504" priority="1731" operator="containsText" text="MUY ALTA">
      <formula>NOT(ISERROR(SEARCH("MUY ALTA",N146)))</formula>
    </cfRule>
  </conditionalFormatting>
  <conditionalFormatting sqref="K146 G146">
    <cfRule type="cellIs" dxfId="1503" priority="1730" operator="equal">
      <formula>"No Aplica"</formula>
    </cfRule>
    <cfRule type="beginsWith" dxfId="1502" priority="1736" operator="beginsWith" text="Alta">
      <formula>LEFT(G146,LEN("Alta"))="Alta"</formula>
    </cfRule>
    <cfRule type="containsText" dxfId="1501" priority="1737" operator="containsText" text="Muy Alta">
      <formula>NOT(ISERROR(SEARCH("Muy Alta",G146)))</formula>
    </cfRule>
    <cfRule type="containsText" dxfId="1500" priority="1738" operator="containsText" text="Muy Baja">
      <formula>NOT(ISERROR(SEARCH("Muy Baja",G146)))</formula>
    </cfRule>
    <cfRule type="beginsWith" dxfId="1499" priority="1739" operator="beginsWith" text="Baja">
      <formula>LEFT(G146,LEN("Baja"))="Baja"</formula>
    </cfRule>
    <cfRule type="containsText" dxfId="1498" priority="1740" operator="containsText" text="Media">
      <formula>NOT(ISERROR(SEARCH("Media",G146)))</formula>
    </cfRule>
  </conditionalFormatting>
  <conditionalFormatting sqref="M146">
    <cfRule type="containsText" dxfId="1497" priority="1724" operator="containsText" text="Muy Alto">
      <formula>NOT(ISERROR(SEARCH("Muy Alto",M146)))</formula>
    </cfRule>
    <cfRule type="beginsWith" dxfId="1496" priority="1725" operator="beginsWith" text="Alto">
      <formula>LEFT(M146,LEN("Alto"))="Alto"</formula>
    </cfRule>
    <cfRule type="containsText" dxfId="1495" priority="1726" operator="containsText" text="Medio">
      <formula>NOT(ISERROR(SEARCH("Medio",M146)))</formula>
    </cfRule>
    <cfRule type="beginsWith" dxfId="1494" priority="1727" operator="beginsWith" text="Bajo">
      <formula>LEFT(M146,LEN("Bajo"))="Bajo"</formula>
    </cfRule>
    <cfRule type="containsText" dxfId="1493" priority="1728" operator="containsText" text="Muy Bajo">
      <formula>NOT(ISERROR(SEARCH("Muy Bajo",M146)))</formula>
    </cfRule>
    <cfRule type="containsText" dxfId="1492" priority="1729" operator="containsText" text="No Aplica">
      <formula>NOT(ISERROR(SEARCH("No Aplica",M146)))</formula>
    </cfRule>
  </conditionalFormatting>
  <conditionalFormatting sqref="I146">
    <cfRule type="cellIs" dxfId="1491" priority="1718" operator="equal">
      <formula>"No Aplica"</formula>
    </cfRule>
    <cfRule type="beginsWith" dxfId="1490" priority="1719" operator="beginsWith" text="Alta">
      <formula>LEFT(I146,LEN("Alta"))="Alta"</formula>
    </cfRule>
    <cfRule type="containsText" dxfId="1489" priority="1720" operator="containsText" text="Muy Alta">
      <formula>NOT(ISERROR(SEARCH("Muy Alta",I146)))</formula>
    </cfRule>
    <cfRule type="containsText" dxfId="1488" priority="1721" operator="containsText" text="Muy Baja">
      <formula>NOT(ISERROR(SEARCH("Muy Baja",I146)))</formula>
    </cfRule>
    <cfRule type="beginsWith" dxfId="1487" priority="1722" operator="beginsWith" text="Baja">
      <formula>LEFT(I146,LEN("Baja"))="Baja"</formula>
    </cfRule>
    <cfRule type="containsText" dxfId="1486" priority="1723" operator="containsText" text="Media">
      <formula>NOT(ISERROR(SEARCH("Media",I146)))</formula>
    </cfRule>
  </conditionalFormatting>
  <conditionalFormatting sqref="N151">
    <cfRule type="containsText" dxfId="1485" priority="1709" operator="containsText" text="MUY BAJA">
      <formula>NOT(ISERROR(SEARCH("MUY BAJA",N151)))</formula>
    </cfRule>
    <cfRule type="containsText" dxfId="1484" priority="1710" operator="containsText" text="BAJA">
      <formula>NOT(ISERROR(SEARCH("BAJA",N151)))</formula>
    </cfRule>
    <cfRule type="containsText" dxfId="1483" priority="1711" operator="containsText" text="MEDIA">
      <formula>NOT(ISERROR(SEARCH("MEDIA",N151)))</formula>
    </cfRule>
    <cfRule type="containsText" dxfId="1482" priority="1712" operator="containsText" text="ALTA">
      <formula>NOT(ISERROR(SEARCH("ALTA",N151)))</formula>
    </cfRule>
  </conditionalFormatting>
  <conditionalFormatting sqref="N151">
    <cfRule type="containsText" dxfId="1481" priority="1708" operator="containsText" text="MUY ALTA">
      <formula>NOT(ISERROR(SEARCH("MUY ALTA",N151)))</formula>
    </cfRule>
  </conditionalFormatting>
  <conditionalFormatting sqref="K151 G151">
    <cfRule type="cellIs" dxfId="1480" priority="1707" operator="equal">
      <formula>"No Aplica"</formula>
    </cfRule>
    <cfRule type="beginsWith" dxfId="1479" priority="1713" operator="beginsWith" text="Alta">
      <formula>LEFT(G151,LEN("Alta"))="Alta"</formula>
    </cfRule>
    <cfRule type="containsText" dxfId="1478" priority="1714" operator="containsText" text="Muy Alta">
      <formula>NOT(ISERROR(SEARCH("Muy Alta",G151)))</formula>
    </cfRule>
    <cfRule type="containsText" dxfId="1477" priority="1715" operator="containsText" text="Muy Baja">
      <formula>NOT(ISERROR(SEARCH("Muy Baja",G151)))</formula>
    </cfRule>
    <cfRule type="beginsWith" dxfId="1476" priority="1716" operator="beginsWith" text="Baja">
      <formula>LEFT(G151,LEN("Baja"))="Baja"</formula>
    </cfRule>
    <cfRule type="containsText" dxfId="1475" priority="1717" operator="containsText" text="Media">
      <formula>NOT(ISERROR(SEARCH("Media",G151)))</formula>
    </cfRule>
  </conditionalFormatting>
  <conditionalFormatting sqref="M151">
    <cfRule type="containsText" dxfId="1474" priority="1701" operator="containsText" text="Muy Alto">
      <formula>NOT(ISERROR(SEARCH("Muy Alto",M151)))</formula>
    </cfRule>
    <cfRule type="beginsWith" dxfId="1473" priority="1702" operator="beginsWith" text="Alto">
      <formula>LEFT(M151,LEN("Alto"))="Alto"</formula>
    </cfRule>
    <cfRule type="containsText" dxfId="1472" priority="1703" operator="containsText" text="Medio">
      <formula>NOT(ISERROR(SEARCH("Medio",M151)))</formula>
    </cfRule>
    <cfRule type="beginsWith" dxfId="1471" priority="1704" operator="beginsWith" text="Bajo">
      <formula>LEFT(M151,LEN("Bajo"))="Bajo"</formula>
    </cfRule>
    <cfRule type="containsText" dxfId="1470" priority="1705" operator="containsText" text="Muy Bajo">
      <formula>NOT(ISERROR(SEARCH("Muy Bajo",M151)))</formula>
    </cfRule>
    <cfRule type="containsText" dxfId="1469" priority="1706" operator="containsText" text="No Aplica">
      <formula>NOT(ISERROR(SEARCH("No Aplica",M151)))</formula>
    </cfRule>
  </conditionalFormatting>
  <conditionalFormatting sqref="I151">
    <cfRule type="cellIs" dxfId="1468" priority="1695" operator="equal">
      <formula>"No Aplica"</formula>
    </cfRule>
    <cfRule type="beginsWith" dxfId="1467" priority="1696" operator="beginsWith" text="Alta">
      <formula>LEFT(I151,LEN("Alta"))="Alta"</formula>
    </cfRule>
    <cfRule type="containsText" dxfId="1466" priority="1697" operator="containsText" text="Muy Alta">
      <formula>NOT(ISERROR(SEARCH("Muy Alta",I151)))</formula>
    </cfRule>
    <cfRule type="containsText" dxfId="1465" priority="1698" operator="containsText" text="Muy Baja">
      <formula>NOT(ISERROR(SEARCH("Muy Baja",I151)))</formula>
    </cfRule>
    <cfRule type="beginsWith" dxfId="1464" priority="1699" operator="beginsWith" text="Baja">
      <formula>LEFT(I151,LEN("Baja"))="Baja"</formula>
    </cfRule>
    <cfRule type="containsText" dxfId="1463" priority="1700" operator="containsText" text="Media">
      <formula>NOT(ISERROR(SEARCH("Media",I151)))</formula>
    </cfRule>
  </conditionalFormatting>
  <conditionalFormatting sqref="N156:N157">
    <cfRule type="containsText" dxfId="1462" priority="1686" operator="containsText" text="MUY BAJA">
      <formula>NOT(ISERROR(SEARCH("MUY BAJA",N156)))</formula>
    </cfRule>
    <cfRule type="containsText" dxfId="1461" priority="1687" operator="containsText" text="BAJA">
      <formula>NOT(ISERROR(SEARCH("BAJA",N156)))</formula>
    </cfRule>
    <cfRule type="containsText" dxfId="1460" priority="1688" operator="containsText" text="MEDIA">
      <formula>NOT(ISERROR(SEARCH("MEDIA",N156)))</formula>
    </cfRule>
    <cfRule type="containsText" dxfId="1459" priority="1689" operator="containsText" text="ALTA">
      <formula>NOT(ISERROR(SEARCH("ALTA",N156)))</formula>
    </cfRule>
  </conditionalFormatting>
  <conditionalFormatting sqref="N156:N157">
    <cfRule type="containsText" dxfId="1458" priority="1685" operator="containsText" text="MUY ALTA">
      <formula>NOT(ISERROR(SEARCH("MUY ALTA",N156)))</formula>
    </cfRule>
  </conditionalFormatting>
  <conditionalFormatting sqref="K156:K157 G156:G157">
    <cfRule type="cellIs" dxfId="1457" priority="1684" operator="equal">
      <formula>"No Aplica"</formula>
    </cfRule>
    <cfRule type="beginsWith" dxfId="1456" priority="1690" operator="beginsWith" text="Alta">
      <formula>LEFT(G156,LEN("Alta"))="Alta"</formula>
    </cfRule>
    <cfRule type="containsText" dxfId="1455" priority="1691" operator="containsText" text="Muy Alta">
      <formula>NOT(ISERROR(SEARCH("Muy Alta",G156)))</formula>
    </cfRule>
    <cfRule type="containsText" dxfId="1454" priority="1692" operator="containsText" text="Muy Baja">
      <formula>NOT(ISERROR(SEARCH("Muy Baja",G156)))</formula>
    </cfRule>
    <cfRule type="beginsWith" dxfId="1453" priority="1693" operator="beginsWith" text="Baja">
      <formula>LEFT(G156,LEN("Baja"))="Baja"</formula>
    </cfRule>
    <cfRule type="containsText" dxfId="1452" priority="1694" operator="containsText" text="Media">
      <formula>NOT(ISERROR(SEARCH("Media",G156)))</formula>
    </cfRule>
  </conditionalFormatting>
  <conditionalFormatting sqref="M156:M157">
    <cfRule type="containsText" dxfId="1451" priority="1678" operator="containsText" text="Muy Alto">
      <formula>NOT(ISERROR(SEARCH("Muy Alto",M156)))</formula>
    </cfRule>
    <cfRule type="beginsWith" dxfId="1450" priority="1679" operator="beginsWith" text="Alto">
      <formula>LEFT(M156,LEN("Alto"))="Alto"</formula>
    </cfRule>
    <cfRule type="containsText" dxfId="1449" priority="1680" operator="containsText" text="Medio">
      <formula>NOT(ISERROR(SEARCH("Medio",M156)))</formula>
    </cfRule>
    <cfRule type="beginsWith" dxfId="1448" priority="1681" operator="beginsWith" text="Bajo">
      <formula>LEFT(M156,LEN("Bajo"))="Bajo"</formula>
    </cfRule>
    <cfRule type="containsText" dxfId="1447" priority="1682" operator="containsText" text="Muy Bajo">
      <formula>NOT(ISERROR(SEARCH("Muy Bajo",M156)))</formula>
    </cfRule>
    <cfRule type="containsText" dxfId="1446" priority="1683" operator="containsText" text="No Aplica">
      <formula>NOT(ISERROR(SEARCH("No Aplica",M156)))</formula>
    </cfRule>
  </conditionalFormatting>
  <conditionalFormatting sqref="I156:I157">
    <cfRule type="cellIs" dxfId="1445" priority="1672" operator="equal">
      <formula>"No Aplica"</formula>
    </cfRule>
    <cfRule type="beginsWith" dxfId="1444" priority="1673" operator="beginsWith" text="Alta">
      <formula>LEFT(I156,LEN("Alta"))="Alta"</formula>
    </cfRule>
    <cfRule type="containsText" dxfId="1443" priority="1674" operator="containsText" text="Muy Alta">
      <formula>NOT(ISERROR(SEARCH("Muy Alta",I156)))</formula>
    </cfRule>
    <cfRule type="containsText" dxfId="1442" priority="1675" operator="containsText" text="Muy Baja">
      <formula>NOT(ISERROR(SEARCH("Muy Baja",I156)))</formula>
    </cfRule>
    <cfRule type="beginsWith" dxfId="1441" priority="1676" operator="beginsWith" text="Baja">
      <formula>LEFT(I156,LEN("Baja"))="Baja"</formula>
    </cfRule>
    <cfRule type="containsText" dxfId="1440" priority="1677" operator="containsText" text="Media">
      <formula>NOT(ISERROR(SEARCH("Media",I156)))</formula>
    </cfRule>
  </conditionalFormatting>
  <conditionalFormatting sqref="N158">
    <cfRule type="containsText" dxfId="1439" priority="1663" operator="containsText" text="MUY BAJA">
      <formula>NOT(ISERROR(SEARCH("MUY BAJA",N158)))</formula>
    </cfRule>
    <cfRule type="containsText" dxfId="1438" priority="1664" operator="containsText" text="BAJA">
      <formula>NOT(ISERROR(SEARCH("BAJA",N158)))</formula>
    </cfRule>
    <cfRule type="containsText" dxfId="1437" priority="1665" operator="containsText" text="MEDIA">
      <formula>NOT(ISERROR(SEARCH("MEDIA",N158)))</formula>
    </cfRule>
    <cfRule type="containsText" dxfId="1436" priority="1666" operator="containsText" text="ALTA">
      <formula>NOT(ISERROR(SEARCH("ALTA",N158)))</formula>
    </cfRule>
  </conditionalFormatting>
  <conditionalFormatting sqref="N158">
    <cfRule type="containsText" dxfId="1435" priority="1662" operator="containsText" text="MUY ALTA">
      <formula>NOT(ISERROR(SEARCH("MUY ALTA",N158)))</formula>
    </cfRule>
  </conditionalFormatting>
  <conditionalFormatting sqref="K158 G158">
    <cfRule type="cellIs" dxfId="1434" priority="1661" operator="equal">
      <formula>"No Aplica"</formula>
    </cfRule>
    <cfRule type="beginsWith" dxfId="1433" priority="1667" operator="beginsWith" text="Alta">
      <formula>LEFT(G158,LEN("Alta"))="Alta"</formula>
    </cfRule>
    <cfRule type="containsText" dxfId="1432" priority="1668" operator="containsText" text="Muy Alta">
      <formula>NOT(ISERROR(SEARCH("Muy Alta",G158)))</formula>
    </cfRule>
    <cfRule type="containsText" dxfId="1431" priority="1669" operator="containsText" text="Muy Baja">
      <formula>NOT(ISERROR(SEARCH("Muy Baja",G158)))</formula>
    </cfRule>
    <cfRule type="beginsWith" dxfId="1430" priority="1670" operator="beginsWith" text="Baja">
      <formula>LEFT(G158,LEN("Baja"))="Baja"</formula>
    </cfRule>
    <cfRule type="containsText" dxfId="1429" priority="1671" operator="containsText" text="Media">
      <formula>NOT(ISERROR(SEARCH("Media",G158)))</formula>
    </cfRule>
  </conditionalFormatting>
  <conditionalFormatting sqref="M158">
    <cfRule type="containsText" dxfId="1428" priority="1655" operator="containsText" text="Muy Alto">
      <formula>NOT(ISERROR(SEARCH("Muy Alto",M158)))</formula>
    </cfRule>
    <cfRule type="beginsWith" dxfId="1427" priority="1656" operator="beginsWith" text="Alto">
      <formula>LEFT(M158,LEN("Alto"))="Alto"</formula>
    </cfRule>
    <cfRule type="containsText" dxfId="1426" priority="1657" operator="containsText" text="Medio">
      <formula>NOT(ISERROR(SEARCH("Medio",M158)))</formula>
    </cfRule>
    <cfRule type="beginsWith" dxfId="1425" priority="1658" operator="beginsWith" text="Bajo">
      <formula>LEFT(M158,LEN("Bajo"))="Bajo"</formula>
    </cfRule>
    <cfRule type="containsText" dxfId="1424" priority="1659" operator="containsText" text="Muy Bajo">
      <formula>NOT(ISERROR(SEARCH("Muy Bajo",M158)))</formula>
    </cfRule>
    <cfRule type="containsText" dxfId="1423" priority="1660" operator="containsText" text="No Aplica">
      <formula>NOT(ISERROR(SEARCH("No Aplica",M158)))</formula>
    </cfRule>
  </conditionalFormatting>
  <conditionalFormatting sqref="I158">
    <cfRule type="cellIs" dxfId="1422" priority="1649" operator="equal">
      <formula>"No Aplica"</formula>
    </cfRule>
    <cfRule type="beginsWith" dxfId="1421" priority="1650" operator="beginsWith" text="Alta">
      <formula>LEFT(I158,LEN("Alta"))="Alta"</formula>
    </cfRule>
    <cfRule type="containsText" dxfId="1420" priority="1651" operator="containsText" text="Muy Alta">
      <formula>NOT(ISERROR(SEARCH("Muy Alta",I158)))</formula>
    </cfRule>
    <cfRule type="containsText" dxfId="1419" priority="1652" operator="containsText" text="Muy Baja">
      <formula>NOT(ISERROR(SEARCH("Muy Baja",I158)))</formula>
    </cfRule>
    <cfRule type="beginsWith" dxfId="1418" priority="1653" operator="beginsWith" text="Baja">
      <formula>LEFT(I158,LEN("Baja"))="Baja"</formula>
    </cfRule>
    <cfRule type="containsText" dxfId="1417" priority="1654" operator="containsText" text="Media">
      <formula>NOT(ISERROR(SEARCH("Media",I158)))</formula>
    </cfRule>
  </conditionalFormatting>
  <conditionalFormatting sqref="N176">
    <cfRule type="containsText" dxfId="1416" priority="1640" operator="containsText" text="MUY BAJA">
      <formula>NOT(ISERROR(SEARCH("MUY BAJA",N176)))</formula>
    </cfRule>
    <cfRule type="containsText" dxfId="1415" priority="1641" operator="containsText" text="BAJA">
      <formula>NOT(ISERROR(SEARCH("BAJA",N176)))</formula>
    </cfRule>
    <cfRule type="containsText" dxfId="1414" priority="1642" operator="containsText" text="MEDIA">
      <formula>NOT(ISERROR(SEARCH("MEDIA",N176)))</formula>
    </cfRule>
    <cfRule type="containsText" dxfId="1413" priority="1643" operator="containsText" text="ALTA">
      <formula>NOT(ISERROR(SEARCH("ALTA",N176)))</formula>
    </cfRule>
  </conditionalFormatting>
  <conditionalFormatting sqref="N176">
    <cfRule type="containsText" dxfId="1412" priority="1639" operator="containsText" text="MUY ALTA">
      <formula>NOT(ISERROR(SEARCH("MUY ALTA",N176)))</formula>
    </cfRule>
  </conditionalFormatting>
  <conditionalFormatting sqref="K176 G176">
    <cfRule type="cellIs" dxfId="1411" priority="1638" operator="equal">
      <formula>"No Aplica"</formula>
    </cfRule>
    <cfRule type="beginsWith" dxfId="1410" priority="1644" operator="beginsWith" text="Alta">
      <formula>LEFT(G176,LEN("Alta"))="Alta"</formula>
    </cfRule>
    <cfRule type="containsText" dxfId="1409" priority="1645" operator="containsText" text="Muy Alta">
      <formula>NOT(ISERROR(SEARCH("Muy Alta",G176)))</formula>
    </cfRule>
    <cfRule type="containsText" dxfId="1408" priority="1646" operator="containsText" text="Muy Baja">
      <formula>NOT(ISERROR(SEARCH("Muy Baja",G176)))</formula>
    </cfRule>
    <cfRule type="beginsWith" dxfId="1407" priority="1647" operator="beginsWith" text="Baja">
      <formula>LEFT(G176,LEN("Baja"))="Baja"</formula>
    </cfRule>
    <cfRule type="containsText" dxfId="1406" priority="1648" operator="containsText" text="Media">
      <formula>NOT(ISERROR(SEARCH("Media",G176)))</formula>
    </cfRule>
  </conditionalFormatting>
  <conditionalFormatting sqref="M176">
    <cfRule type="containsText" dxfId="1405" priority="1632" operator="containsText" text="Muy Alto">
      <formula>NOT(ISERROR(SEARCH("Muy Alto",M176)))</formula>
    </cfRule>
    <cfRule type="beginsWith" dxfId="1404" priority="1633" operator="beginsWith" text="Alto">
      <formula>LEFT(M176,LEN("Alto"))="Alto"</formula>
    </cfRule>
    <cfRule type="containsText" dxfId="1403" priority="1634" operator="containsText" text="Medio">
      <formula>NOT(ISERROR(SEARCH("Medio",M176)))</formula>
    </cfRule>
    <cfRule type="beginsWith" dxfId="1402" priority="1635" operator="beginsWith" text="Bajo">
      <formula>LEFT(M176,LEN("Bajo"))="Bajo"</formula>
    </cfRule>
    <cfRule type="containsText" dxfId="1401" priority="1636" operator="containsText" text="Muy Bajo">
      <formula>NOT(ISERROR(SEARCH("Muy Bajo",M176)))</formula>
    </cfRule>
    <cfRule type="containsText" dxfId="1400" priority="1637" operator="containsText" text="No Aplica">
      <formula>NOT(ISERROR(SEARCH("No Aplica",M176)))</formula>
    </cfRule>
  </conditionalFormatting>
  <conditionalFormatting sqref="W156">
    <cfRule type="cellIs" dxfId="1399" priority="1621" operator="equal">
      <formula>"Catastrófico"</formula>
    </cfRule>
    <cfRule type="cellIs" dxfId="1398" priority="1622" operator="equal">
      <formula>"Mayor"</formula>
    </cfRule>
    <cfRule type="cellIs" dxfId="1397" priority="1623" operator="equal">
      <formula>"Moderado"</formula>
    </cfRule>
    <cfRule type="cellIs" dxfId="1396" priority="1624" operator="equal">
      <formula>"Menor"</formula>
    </cfRule>
    <cfRule type="cellIs" dxfId="1395" priority="1625" operator="equal">
      <formula>"Insignificante"</formula>
    </cfRule>
  </conditionalFormatting>
  <conditionalFormatting sqref="Y156">
    <cfRule type="cellIs" dxfId="1394" priority="1616" operator="equal">
      <formula>"Casi Seguro"</formula>
    </cfRule>
    <cfRule type="cellIs" dxfId="1393" priority="1617" operator="equal">
      <formula>"Probable"</formula>
    </cfRule>
    <cfRule type="cellIs" dxfId="1392" priority="1618" operator="equal">
      <formula>"Posible"</formula>
    </cfRule>
    <cfRule type="cellIs" dxfId="1391" priority="1619" operator="equal">
      <formula>"Improbable"</formula>
    </cfRule>
    <cfRule type="cellIs" dxfId="1390" priority="1620" operator="equal">
      <formula>"Raro"</formula>
    </cfRule>
  </conditionalFormatting>
  <conditionalFormatting sqref="AA156">
    <cfRule type="cellIs" dxfId="1389" priority="1612" operator="equal">
      <formula>"Extremo"</formula>
    </cfRule>
    <cfRule type="cellIs" dxfId="1388" priority="1613" operator="equal">
      <formula>"Alto"</formula>
    </cfRule>
    <cfRule type="cellIs" dxfId="1387" priority="1614" operator="equal">
      <formula>"Moderado"</formula>
    </cfRule>
    <cfRule type="cellIs" dxfId="1386" priority="1615" operator="equal">
      <formula>"Bajo"</formula>
    </cfRule>
  </conditionalFormatting>
  <conditionalFormatting sqref="W157">
    <cfRule type="cellIs" dxfId="1385" priority="1607" operator="equal">
      <formula>"Catastrófico"</formula>
    </cfRule>
    <cfRule type="cellIs" dxfId="1384" priority="1608" operator="equal">
      <formula>"Mayor"</formula>
    </cfRule>
    <cfRule type="cellIs" dxfId="1383" priority="1609" operator="equal">
      <formula>"Moderado"</formula>
    </cfRule>
    <cfRule type="cellIs" dxfId="1382" priority="1610" operator="equal">
      <formula>"Menor"</formula>
    </cfRule>
    <cfRule type="cellIs" dxfId="1381" priority="1611" operator="equal">
      <formula>"Insignificante"</formula>
    </cfRule>
  </conditionalFormatting>
  <conditionalFormatting sqref="Y157">
    <cfRule type="cellIs" dxfId="1380" priority="1602" operator="equal">
      <formula>"Casi Seguro"</formula>
    </cfRule>
    <cfRule type="cellIs" dxfId="1379" priority="1603" operator="equal">
      <formula>"Probable"</formula>
    </cfRule>
    <cfRule type="cellIs" dxfId="1378" priority="1604" operator="equal">
      <formula>"Posible"</formula>
    </cfRule>
    <cfRule type="cellIs" dxfId="1377" priority="1605" operator="equal">
      <formula>"Improbable"</formula>
    </cfRule>
    <cfRule type="cellIs" dxfId="1376" priority="1606" operator="equal">
      <formula>"Raro"</formula>
    </cfRule>
  </conditionalFormatting>
  <conditionalFormatting sqref="AA157">
    <cfRule type="cellIs" dxfId="1375" priority="1598" operator="equal">
      <formula>"Extremo"</formula>
    </cfRule>
    <cfRule type="cellIs" dxfId="1374" priority="1599" operator="equal">
      <formula>"Alto"</formula>
    </cfRule>
    <cfRule type="cellIs" dxfId="1373" priority="1600" operator="equal">
      <formula>"Moderado"</formula>
    </cfRule>
    <cfRule type="cellIs" dxfId="1372" priority="1601" operator="equal">
      <formula>"Bajo"</formula>
    </cfRule>
  </conditionalFormatting>
  <conditionalFormatting sqref="K19">
    <cfRule type="cellIs" dxfId="1371" priority="1580" operator="equal">
      <formula>"No Aplica"</formula>
    </cfRule>
    <cfRule type="beginsWith" dxfId="1370" priority="1581" operator="beginsWith" text="Alta">
      <formula>LEFT(K19,LEN("Alta"))="Alta"</formula>
    </cfRule>
    <cfRule type="containsText" dxfId="1369" priority="1582" operator="containsText" text="Muy Alta">
      <formula>NOT(ISERROR(SEARCH("Muy Alta",K19)))</formula>
    </cfRule>
    <cfRule type="containsText" dxfId="1368" priority="1583" operator="containsText" text="Muy Baja">
      <formula>NOT(ISERROR(SEARCH("Muy Baja",K19)))</formula>
    </cfRule>
    <cfRule type="beginsWith" dxfId="1367" priority="1584" operator="beginsWith" text="Baja">
      <formula>LEFT(K19,LEN("Baja"))="Baja"</formula>
    </cfRule>
    <cfRule type="containsText" dxfId="1366" priority="1585" operator="containsText" text="Media">
      <formula>NOT(ISERROR(SEARCH("Media",K19)))</formula>
    </cfRule>
  </conditionalFormatting>
  <conditionalFormatting sqref="G19">
    <cfRule type="cellIs" dxfId="1365" priority="1592" operator="equal">
      <formula>"No Aplica"</formula>
    </cfRule>
    <cfRule type="beginsWith" dxfId="1364" priority="1593" operator="beginsWith" text="Alta">
      <formula>LEFT(G19,LEN("Alta"))="Alta"</formula>
    </cfRule>
    <cfRule type="containsText" dxfId="1363" priority="1594" operator="containsText" text="Muy Alta">
      <formula>NOT(ISERROR(SEARCH("Muy Alta",G19)))</formula>
    </cfRule>
    <cfRule type="containsText" dxfId="1362" priority="1595" operator="containsText" text="Muy Baja">
      <formula>NOT(ISERROR(SEARCH("Muy Baja",G19)))</formula>
    </cfRule>
    <cfRule type="beginsWith" dxfId="1361" priority="1596" operator="beginsWith" text="Baja">
      <formula>LEFT(G19,LEN("Baja"))="Baja"</formula>
    </cfRule>
    <cfRule type="containsText" dxfId="1360" priority="1597" operator="containsText" text="Media">
      <formula>NOT(ISERROR(SEARCH("Media",G19)))</formula>
    </cfRule>
  </conditionalFormatting>
  <conditionalFormatting sqref="I19">
    <cfRule type="cellIs" dxfId="1359" priority="1586" operator="equal">
      <formula>"No Aplica"</formula>
    </cfRule>
    <cfRule type="beginsWith" dxfId="1358" priority="1587" operator="beginsWith" text="Alta">
      <formula>LEFT(I19,LEN("Alta"))="Alta"</formula>
    </cfRule>
    <cfRule type="containsText" dxfId="1357" priority="1588" operator="containsText" text="Muy Alta">
      <formula>NOT(ISERROR(SEARCH("Muy Alta",I19)))</formula>
    </cfRule>
    <cfRule type="containsText" dxfId="1356" priority="1589" operator="containsText" text="Muy Baja">
      <formula>NOT(ISERROR(SEARCH("Muy Baja",I19)))</formula>
    </cfRule>
    <cfRule type="beginsWith" dxfId="1355" priority="1590" operator="beginsWith" text="Baja">
      <formula>LEFT(I19,LEN("Baja"))="Baja"</formula>
    </cfRule>
    <cfRule type="containsText" dxfId="1354" priority="1591" operator="containsText" text="Media">
      <formula>NOT(ISERROR(SEARCH("Media",I19)))</formula>
    </cfRule>
  </conditionalFormatting>
  <conditionalFormatting sqref="M19">
    <cfRule type="containsText" dxfId="1353" priority="1574" operator="containsText" text="Muy Alto">
      <formula>NOT(ISERROR(SEARCH("Muy Alto",M19)))</formula>
    </cfRule>
    <cfRule type="beginsWith" dxfId="1352" priority="1575" operator="beginsWith" text="Alto">
      <formula>LEFT(M19,LEN("Alto"))="Alto"</formula>
    </cfRule>
    <cfRule type="containsText" dxfId="1351" priority="1576" operator="containsText" text="Medio">
      <formula>NOT(ISERROR(SEARCH("Medio",M19)))</formula>
    </cfRule>
    <cfRule type="beginsWith" dxfId="1350" priority="1577" operator="beginsWith" text="Bajo">
      <formula>LEFT(M19,LEN("Bajo"))="Bajo"</formula>
    </cfRule>
    <cfRule type="containsText" dxfId="1349" priority="1578" operator="containsText" text="Muy Bajo">
      <formula>NOT(ISERROR(SEARCH("Muy Bajo",M19)))</formula>
    </cfRule>
    <cfRule type="containsText" dxfId="1348" priority="1579" operator="containsText" text="No Aplica">
      <formula>NOT(ISERROR(SEARCH("No Aplica",M19)))</formula>
    </cfRule>
  </conditionalFormatting>
  <conditionalFormatting sqref="N19">
    <cfRule type="containsText" dxfId="1347" priority="1570" operator="containsText" text="MUY BAJA">
      <formula>NOT(ISERROR(SEARCH("MUY BAJA",N19)))</formula>
    </cfRule>
    <cfRule type="containsText" dxfId="1346" priority="1571" operator="containsText" text="BAJA">
      <formula>NOT(ISERROR(SEARCH("BAJA",N19)))</formula>
    </cfRule>
    <cfRule type="containsText" dxfId="1345" priority="1572" operator="containsText" text="MEDIA">
      <formula>NOT(ISERROR(SEARCH("MEDIA",N19)))</formula>
    </cfRule>
    <cfRule type="containsText" dxfId="1344" priority="1573" operator="containsText" text="ALTA">
      <formula>NOT(ISERROR(SEARCH("ALTA",N19)))</formula>
    </cfRule>
  </conditionalFormatting>
  <conditionalFormatting sqref="N19">
    <cfRule type="containsText" dxfId="1343" priority="1569" operator="containsText" text="MUY ALTA">
      <formula>NOT(ISERROR(SEARCH("MUY ALTA",N19)))</formula>
    </cfRule>
  </conditionalFormatting>
  <conditionalFormatting sqref="K21">
    <cfRule type="cellIs" dxfId="1342" priority="1551" operator="equal">
      <formula>"No Aplica"</formula>
    </cfRule>
    <cfRule type="beginsWith" dxfId="1341" priority="1552" operator="beginsWith" text="Alta">
      <formula>LEFT(K21,LEN("Alta"))="Alta"</formula>
    </cfRule>
    <cfRule type="containsText" dxfId="1340" priority="1553" operator="containsText" text="Muy Alta">
      <formula>NOT(ISERROR(SEARCH("Muy Alta",K21)))</formula>
    </cfRule>
    <cfRule type="containsText" dxfId="1339" priority="1554" operator="containsText" text="Muy Baja">
      <formula>NOT(ISERROR(SEARCH("Muy Baja",K21)))</formula>
    </cfRule>
    <cfRule type="beginsWith" dxfId="1338" priority="1555" operator="beginsWith" text="Baja">
      <formula>LEFT(K21,LEN("Baja"))="Baja"</formula>
    </cfRule>
    <cfRule type="containsText" dxfId="1337" priority="1556" operator="containsText" text="Media">
      <formula>NOT(ISERROR(SEARCH("Media",K21)))</formula>
    </cfRule>
  </conditionalFormatting>
  <conditionalFormatting sqref="G21">
    <cfRule type="cellIs" dxfId="1336" priority="1563" operator="equal">
      <formula>"No Aplica"</formula>
    </cfRule>
    <cfRule type="beginsWith" dxfId="1335" priority="1564" operator="beginsWith" text="Alta">
      <formula>LEFT(G21,LEN("Alta"))="Alta"</formula>
    </cfRule>
    <cfRule type="containsText" dxfId="1334" priority="1565" operator="containsText" text="Muy Alta">
      <formula>NOT(ISERROR(SEARCH("Muy Alta",G21)))</formula>
    </cfRule>
    <cfRule type="containsText" dxfId="1333" priority="1566" operator="containsText" text="Muy Baja">
      <formula>NOT(ISERROR(SEARCH("Muy Baja",G21)))</formula>
    </cfRule>
    <cfRule type="beginsWith" dxfId="1332" priority="1567" operator="beginsWith" text="Baja">
      <formula>LEFT(G21,LEN("Baja"))="Baja"</formula>
    </cfRule>
    <cfRule type="containsText" dxfId="1331" priority="1568" operator="containsText" text="Media">
      <formula>NOT(ISERROR(SEARCH("Media",G21)))</formula>
    </cfRule>
  </conditionalFormatting>
  <conditionalFormatting sqref="I21">
    <cfRule type="cellIs" dxfId="1330" priority="1557" operator="equal">
      <formula>"No Aplica"</formula>
    </cfRule>
    <cfRule type="beginsWith" dxfId="1329" priority="1558" operator="beginsWith" text="Alta">
      <formula>LEFT(I21,LEN("Alta"))="Alta"</formula>
    </cfRule>
    <cfRule type="containsText" dxfId="1328" priority="1559" operator="containsText" text="Muy Alta">
      <formula>NOT(ISERROR(SEARCH("Muy Alta",I21)))</formula>
    </cfRule>
    <cfRule type="containsText" dxfId="1327" priority="1560" operator="containsText" text="Muy Baja">
      <formula>NOT(ISERROR(SEARCH("Muy Baja",I21)))</formula>
    </cfRule>
    <cfRule type="beginsWith" dxfId="1326" priority="1561" operator="beginsWith" text="Baja">
      <formula>LEFT(I21,LEN("Baja"))="Baja"</formula>
    </cfRule>
    <cfRule type="containsText" dxfId="1325" priority="1562" operator="containsText" text="Media">
      <formula>NOT(ISERROR(SEARCH("Media",I21)))</formula>
    </cfRule>
  </conditionalFormatting>
  <conditionalFormatting sqref="M21">
    <cfRule type="containsText" dxfId="1324" priority="1545" operator="containsText" text="Muy Alto">
      <formula>NOT(ISERROR(SEARCH("Muy Alto",M21)))</formula>
    </cfRule>
    <cfRule type="beginsWith" dxfId="1323" priority="1546" operator="beginsWith" text="Alto">
      <formula>LEFT(M21,LEN("Alto"))="Alto"</formula>
    </cfRule>
    <cfRule type="containsText" dxfId="1322" priority="1547" operator="containsText" text="Medio">
      <formula>NOT(ISERROR(SEARCH("Medio",M21)))</formula>
    </cfRule>
    <cfRule type="beginsWith" dxfId="1321" priority="1548" operator="beginsWith" text="Bajo">
      <formula>LEFT(M21,LEN("Bajo"))="Bajo"</formula>
    </cfRule>
    <cfRule type="containsText" dxfId="1320" priority="1549" operator="containsText" text="Muy Bajo">
      <formula>NOT(ISERROR(SEARCH("Muy Bajo",M21)))</formula>
    </cfRule>
    <cfRule type="containsText" dxfId="1319" priority="1550" operator="containsText" text="No Aplica">
      <formula>NOT(ISERROR(SEARCH("No Aplica",M21)))</formula>
    </cfRule>
  </conditionalFormatting>
  <conditionalFormatting sqref="N21">
    <cfRule type="containsText" dxfId="1318" priority="1541" operator="containsText" text="MUY BAJA">
      <formula>NOT(ISERROR(SEARCH("MUY BAJA",N21)))</formula>
    </cfRule>
    <cfRule type="containsText" dxfId="1317" priority="1542" operator="containsText" text="BAJA">
      <formula>NOT(ISERROR(SEARCH("BAJA",N21)))</formula>
    </cfRule>
    <cfRule type="containsText" dxfId="1316" priority="1543" operator="containsText" text="MEDIA">
      <formula>NOT(ISERROR(SEARCH("MEDIA",N21)))</formula>
    </cfRule>
    <cfRule type="containsText" dxfId="1315" priority="1544" operator="containsText" text="ALTA">
      <formula>NOT(ISERROR(SEARCH("ALTA",N21)))</formula>
    </cfRule>
  </conditionalFormatting>
  <conditionalFormatting sqref="N21">
    <cfRule type="containsText" dxfId="1314" priority="1540" operator="containsText" text="MUY ALTA">
      <formula>NOT(ISERROR(SEARCH("MUY ALTA",N21)))</formula>
    </cfRule>
  </conditionalFormatting>
  <conditionalFormatting sqref="K23">
    <cfRule type="cellIs" dxfId="1313" priority="1522" operator="equal">
      <formula>"No Aplica"</formula>
    </cfRule>
    <cfRule type="beginsWith" dxfId="1312" priority="1523" operator="beginsWith" text="Alta">
      <formula>LEFT(K23,LEN("Alta"))="Alta"</formula>
    </cfRule>
    <cfRule type="containsText" dxfId="1311" priority="1524" operator="containsText" text="Muy Alta">
      <formula>NOT(ISERROR(SEARCH("Muy Alta",K23)))</formula>
    </cfRule>
    <cfRule type="containsText" dxfId="1310" priority="1525" operator="containsText" text="Muy Baja">
      <formula>NOT(ISERROR(SEARCH("Muy Baja",K23)))</formula>
    </cfRule>
    <cfRule type="beginsWith" dxfId="1309" priority="1526" operator="beginsWith" text="Baja">
      <formula>LEFT(K23,LEN("Baja"))="Baja"</formula>
    </cfRule>
    <cfRule type="containsText" dxfId="1308" priority="1527" operator="containsText" text="Media">
      <formula>NOT(ISERROR(SEARCH("Media",K23)))</formula>
    </cfRule>
  </conditionalFormatting>
  <conditionalFormatting sqref="G23">
    <cfRule type="cellIs" dxfId="1307" priority="1534" operator="equal">
      <formula>"No Aplica"</formula>
    </cfRule>
    <cfRule type="beginsWith" dxfId="1306" priority="1535" operator="beginsWith" text="Alta">
      <formula>LEFT(G23,LEN("Alta"))="Alta"</formula>
    </cfRule>
    <cfRule type="containsText" dxfId="1305" priority="1536" operator="containsText" text="Muy Alta">
      <formula>NOT(ISERROR(SEARCH("Muy Alta",G23)))</formula>
    </cfRule>
    <cfRule type="containsText" dxfId="1304" priority="1537" operator="containsText" text="Muy Baja">
      <formula>NOT(ISERROR(SEARCH("Muy Baja",G23)))</formula>
    </cfRule>
    <cfRule type="beginsWith" dxfId="1303" priority="1538" operator="beginsWith" text="Baja">
      <formula>LEFT(G23,LEN("Baja"))="Baja"</formula>
    </cfRule>
    <cfRule type="containsText" dxfId="1302" priority="1539" operator="containsText" text="Media">
      <formula>NOT(ISERROR(SEARCH("Media",G23)))</formula>
    </cfRule>
  </conditionalFormatting>
  <conditionalFormatting sqref="I23">
    <cfRule type="cellIs" dxfId="1301" priority="1528" operator="equal">
      <formula>"No Aplica"</formula>
    </cfRule>
    <cfRule type="beginsWith" dxfId="1300" priority="1529" operator="beginsWith" text="Alta">
      <formula>LEFT(I23,LEN("Alta"))="Alta"</formula>
    </cfRule>
    <cfRule type="containsText" dxfId="1299" priority="1530" operator="containsText" text="Muy Alta">
      <formula>NOT(ISERROR(SEARCH("Muy Alta",I23)))</formula>
    </cfRule>
    <cfRule type="containsText" dxfId="1298" priority="1531" operator="containsText" text="Muy Baja">
      <formula>NOT(ISERROR(SEARCH("Muy Baja",I23)))</formula>
    </cfRule>
    <cfRule type="beginsWith" dxfId="1297" priority="1532" operator="beginsWith" text="Baja">
      <formula>LEFT(I23,LEN("Baja"))="Baja"</formula>
    </cfRule>
    <cfRule type="containsText" dxfId="1296" priority="1533" operator="containsText" text="Media">
      <formula>NOT(ISERROR(SEARCH("Media",I23)))</formula>
    </cfRule>
  </conditionalFormatting>
  <conditionalFormatting sqref="M23">
    <cfRule type="containsText" dxfId="1295" priority="1516" operator="containsText" text="Muy Alto">
      <formula>NOT(ISERROR(SEARCH("Muy Alto",M23)))</formula>
    </cfRule>
    <cfRule type="beginsWith" dxfId="1294" priority="1517" operator="beginsWith" text="Alto">
      <formula>LEFT(M23,LEN("Alto"))="Alto"</formula>
    </cfRule>
    <cfRule type="containsText" dxfId="1293" priority="1518" operator="containsText" text="Medio">
      <formula>NOT(ISERROR(SEARCH("Medio",M23)))</formula>
    </cfRule>
    <cfRule type="beginsWith" dxfId="1292" priority="1519" operator="beginsWith" text="Bajo">
      <formula>LEFT(M23,LEN("Bajo"))="Bajo"</formula>
    </cfRule>
    <cfRule type="containsText" dxfId="1291" priority="1520" operator="containsText" text="Muy Bajo">
      <formula>NOT(ISERROR(SEARCH("Muy Bajo",M23)))</formula>
    </cfRule>
    <cfRule type="containsText" dxfId="1290" priority="1521" operator="containsText" text="No Aplica">
      <formula>NOT(ISERROR(SEARCH("No Aplica",M23)))</formula>
    </cfRule>
  </conditionalFormatting>
  <conditionalFormatting sqref="N23">
    <cfRule type="containsText" dxfId="1289" priority="1512" operator="containsText" text="MUY BAJA">
      <formula>NOT(ISERROR(SEARCH("MUY BAJA",N23)))</formula>
    </cfRule>
    <cfRule type="containsText" dxfId="1288" priority="1513" operator="containsText" text="BAJA">
      <formula>NOT(ISERROR(SEARCH("BAJA",N23)))</formula>
    </cfRule>
    <cfRule type="containsText" dxfId="1287" priority="1514" operator="containsText" text="MEDIA">
      <formula>NOT(ISERROR(SEARCH("MEDIA",N23)))</formula>
    </cfRule>
    <cfRule type="containsText" dxfId="1286" priority="1515" operator="containsText" text="ALTA">
      <formula>NOT(ISERROR(SEARCH("ALTA",N23)))</formula>
    </cfRule>
  </conditionalFormatting>
  <conditionalFormatting sqref="N23">
    <cfRule type="containsText" dxfId="1285" priority="1511" operator="containsText" text="MUY ALTA">
      <formula>NOT(ISERROR(SEARCH("MUY ALTA",N23)))</formula>
    </cfRule>
  </conditionalFormatting>
  <conditionalFormatting sqref="K25">
    <cfRule type="cellIs" dxfId="1284" priority="1493" operator="equal">
      <formula>"No Aplica"</formula>
    </cfRule>
    <cfRule type="beginsWith" dxfId="1283" priority="1494" operator="beginsWith" text="Alta">
      <formula>LEFT(K25,LEN("Alta"))="Alta"</formula>
    </cfRule>
    <cfRule type="containsText" dxfId="1282" priority="1495" operator="containsText" text="Muy Alta">
      <formula>NOT(ISERROR(SEARCH("Muy Alta",K25)))</formula>
    </cfRule>
    <cfRule type="containsText" dxfId="1281" priority="1496" operator="containsText" text="Muy Baja">
      <formula>NOT(ISERROR(SEARCH("Muy Baja",K25)))</formula>
    </cfRule>
    <cfRule type="beginsWith" dxfId="1280" priority="1497" operator="beginsWith" text="Baja">
      <formula>LEFT(K25,LEN("Baja"))="Baja"</formula>
    </cfRule>
    <cfRule type="containsText" dxfId="1279" priority="1498" operator="containsText" text="Media">
      <formula>NOT(ISERROR(SEARCH("Media",K25)))</formula>
    </cfRule>
  </conditionalFormatting>
  <conditionalFormatting sqref="G25">
    <cfRule type="cellIs" dxfId="1278" priority="1505" operator="equal">
      <formula>"No Aplica"</formula>
    </cfRule>
    <cfRule type="beginsWith" dxfId="1277" priority="1506" operator="beginsWith" text="Alta">
      <formula>LEFT(G25,LEN("Alta"))="Alta"</formula>
    </cfRule>
    <cfRule type="containsText" dxfId="1276" priority="1507" operator="containsText" text="Muy Alta">
      <formula>NOT(ISERROR(SEARCH("Muy Alta",G25)))</formula>
    </cfRule>
    <cfRule type="containsText" dxfId="1275" priority="1508" operator="containsText" text="Muy Baja">
      <formula>NOT(ISERROR(SEARCH("Muy Baja",G25)))</formula>
    </cfRule>
    <cfRule type="beginsWith" dxfId="1274" priority="1509" operator="beginsWith" text="Baja">
      <formula>LEFT(G25,LEN("Baja"))="Baja"</formula>
    </cfRule>
    <cfRule type="containsText" dxfId="1273" priority="1510" operator="containsText" text="Media">
      <formula>NOT(ISERROR(SEARCH("Media",G25)))</formula>
    </cfRule>
  </conditionalFormatting>
  <conditionalFormatting sqref="I25">
    <cfRule type="cellIs" dxfId="1272" priority="1499" operator="equal">
      <formula>"No Aplica"</formula>
    </cfRule>
    <cfRule type="beginsWith" dxfId="1271" priority="1500" operator="beginsWith" text="Alta">
      <formula>LEFT(I25,LEN("Alta"))="Alta"</formula>
    </cfRule>
    <cfRule type="containsText" dxfId="1270" priority="1501" operator="containsText" text="Muy Alta">
      <formula>NOT(ISERROR(SEARCH("Muy Alta",I25)))</formula>
    </cfRule>
    <cfRule type="containsText" dxfId="1269" priority="1502" operator="containsText" text="Muy Baja">
      <formula>NOT(ISERROR(SEARCH("Muy Baja",I25)))</formula>
    </cfRule>
    <cfRule type="beginsWith" dxfId="1268" priority="1503" operator="beginsWith" text="Baja">
      <formula>LEFT(I25,LEN("Baja"))="Baja"</formula>
    </cfRule>
    <cfRule type="containsText" dxfId="1267" priority="1504" operator="containsText" text="Media">
      <formula>NOT(ISERROR(SEARCH("Media",I25)))</formula>
    </cfRule>
  </conditionalFormatting>
  <conditionalFormatting sqref="M25">
    <cfRule type="containsText" dxfId="1266" priority="1487" operator="containsText" text="Muy Alto">
      <formula>NOT(ISERROR(SEARCH("Muy Alto",M25)))</formula>
    </cfRule>
    <cfRule type="beginsWith" dxfId="1265" priority="1488" operator="beginsWith" text="Alto">
      <formula>LEFT(M25,LEN("Alto"))="Alto"</formula>
    </cfRule>
    <cfRule type="containsText" dxfId="1264" priority="1489" operator="containsText" text="Medio">
      <formula>NOT(ISERROR(SEARCH("Medio",M25)))</formula>
    </cfRule>
    <cfRule type="beginsWith" dxfId="1263" priority="1490" operator="beginsWith" text="Bajo">
      <formula>LEFT(M25,LEN("Bajo"))="Bajo"</formula>
    </cfRule>
    <cfRule type="containsText" dxfId="1262" priority="1491" operator="containsText" text="Muy Bajo">
      <formula>NOT(ISERROR(SEARCH("Muy Bajo",M25)))</formula>
    </cfRule>
    <cfRule type="containsText" dxfId="1261" priority="1492" operator="containsText" text="No Aplica">
      <formula>NOT(ISERROR(SEARCH("No Aplica",M25)))</formula>
    </cfRule>
  </conditionalFormatting>
  <conditionalFormatting sqref="N25">
    <cfRule type="containsText" dxfId="1260" priority="1483" operator="containsText" text="MUY BAJA">
      <formula>NOT(ISERROR(SEARCH("MUY BAJA",N25)))</formula>
    </cfRule>
    <cfRule type="containsText" dxfId="1259" priority="1484" operator="containsText" text="BAJA">
      <formula>NOT(ISERROR(SEARCH("BAJA",N25)))</formula>
    </cfRule>
    <cfRule type="containsText" dxfId="1258" priority="1485" operator="containsText" text="MEDIA">
      <formula>NOT(ISERROR(SEARCH("MEDIA",N25)))</formula>
    </cfRule>
    <cfRule type="containsText" dxfId="1257" priority="1486" operator="containsText" text="ALTA">
      <formula>NOT(ISERROR(SEARCH("ALTA",N25)))</formula>
    </cfRule>
  </conditionalFormatting>
  <conditionalFormatting sqref="N25">
    <cfRule type="containsText" dxfId="1256" priority="1482" operator="containsText" text="MUY ALTA">
      <formula>NOT(ISERROR(SEARCH("MUY ALTA",N25)))</formula>
    </cfRule>
  </conditionalFormatting>
  <conditionalFormatting sqref="K27">
    <cfRule type="cellIs" dxfId="1255" priority="1464" operator="equal">
      <formula>"No Aplica"</formula>
    </cfRule>
    <cfRule type="beginsWith" dxfId="1254" priority="1465" operator="beginsWith" text="Alta">
      <formula>LEFT(K27,LEN("Alta"))="Alta"</formula>
    </cfRule>
    <cfRule type="containsText" dxfId="1253" priority="1466" operator="containsText" text="Muy Alta">
      <formula>NOT(ISERROR(SEARCH("Muy Alta",K27)))</formula>
    </cfRule>
    <cfRule type="containsText" dxfId="1252" priority="1467" operator="containsText" text="Muy Baja">
      <formula>NOT(ISERROR(SEARCH("Muy Baja",K27)))</formula>
    </cfRule>
    <cfRule type="beginsWith" dxfId="1251" priority="1468" operator="beginsWith" text="Baja">
      <formula>LEFT(K27,LEN("Baja"))="Baja"</formula>
    </cfRule>
    <cfRule type="containsText" dxfId="1250" priority="1469" operator="containsText" text="Media">
      <formula>NOT(ISERROR(SEARCH("Media",K27)))</formula>
    </cfRule>
  </conditionalFormatting>
  <conditionalFormatting sqref="G27">
    <cfRule type="cellIs" dxfId="1249" priority="1476" operator="equal">
      <formula>"No Aplica"</formula>
    </cfRule>
    <cfRule type="beginsWith" dxfId="1248" priority="1477" operator="beginsWith" text="Alta">
      <formula>LEFT(G27,LEN("Alta"))="Alta"</formula>
    </cfRule>
    <cfRule type="containsText" dxfId="1247" priority="1478" operator="containsText" text="Muy Alta">
      <formula>NOT(ISERROR(SEARCH("Muy Alta",G27)))</formula>
    </cfRule>
    <cfRule type="containsText" dxfId="1246" priority="1479" operator="containsText" text="Muy Baja">
      <formula>NOT(ISERROR(SEARCH("Muy Baja",G27)))</formula>
    </cfRule>
    <cfRule type="beginsWith" dxfId="1245" priority="1480" operator="beginsWith" text="Baja">
      <formula>LEFT(G27,LEN("Baja"))="Baja"</formula>
    </cfRule>
    <cfRule type="containsText" dxfId="1244" priority="1481" operator="containsText" text="Media">
      <formula>NOT(ISERROR(SEARCH("Media",G27)))</formula>
    </cfRule>
  </conditionalFormatting>
  <conditionalFormatting sqref="I27">
    <cfRule type="cellIs" dxfId="1243" priority="1470" operator="equal">
      <formula>"No Aplica"</formula>
    </cfRule>
    <cfRule type="beginsWith" dxfId="1242" priority="1471" operator="beginsWith" text="Alta">
      <formula>LEFT(I27,LEN("Alta"))="Alta"</formula>
    </cfRule>
    <cfRule type="containsText" dxfId="1241" priority="1472" operator="containsText" text="Muy Alta">
      <formula>NOT(ISERROR(SEARCH("Muy Alta",I27)))</formula>
    </cfRule>
    <cfRule type="containsText" dxfId="1240" priority="1473" operator="containsText" text="Muy Baja">
      <formula>NOT(ISERROR(SEARCH("Muy Baja",I27)))</formula>
    </cfRule>
    <cfRule type="beginsWith" dxfId="1239" priority="1474" operator="beginsWith" text="Baja">
      <formula>LEFT(I27,LEN("Baja"))="Baja"</formula>
    </cfRule>
    <cfRule type="containsText" dxfId="1238" priority="1475" operator="containsText" text="Media">
      <formula>NOT(ISERROR(SEARCH("Media",I27)))</formula>
    </cfRule>
  </conditionalFormatting>
  <conditionalFormatting sqref="M27">
    <cfRule type="containsText" dxfId="1237" priority="1458" operator="containsText" text="Muy Alto">
      <formula>NOT(ISERROR(SEARCH("Muy Alto",M27)))</formula>
    </cfRule>
    <cfRule type="beginsWith" dxfId="1236" priority="1459" operator="beginsWith" text="Alto">
      <formula>LEFT(M27,LEN("Alto"))="Alto"</formula>
    </cfRule>
    <cfRule type="containsText" dxfId="1235" priority="1460" operator="containsText" text="Medio">
      <formula>NOT(ISERROR(SEARCH("Medio",M27)))</formula>
    </cfRule>
    <cfRule type="beginsWith" dxfId="1234" priority="1461" operator="beginsWith" text="Bajo">
      <formula>LEFT(M27,LEN("Bajo"))="Bajo"</formula>
    </cfRule>
    <cfRule type="containsText" dxfId="1233" priority="1462" operator="containsText" text="Muy Bajo">
      <formula>NOT(ISERROR(SEARCH("Muy Bajo",M27)))</formula>
    </cfRule>
    <cfRule type="containsText" dxfId="1232" priority="1463" operator="containsText" text="No Aplica">
      <formula>NOT(ISERROR(SEARCH("No Aplica",M27)))</formula>
    </cfRule>
  </conditionalFormatting>
  <conditionalFormatting sqref="N27">
    <cfRule type="containsText" dxfId="1231" priority="1454" operator="containsText" text="MUY BAJA">
      <formula>NOT(ISERROR(SEARCH("MUY BAJA",N27)))</formula>
    </cfRule>
    <cfRule type="containsText" dxfId="1230" priority="1455" operator="containsText" text="BAJA">
      <formula>NOT(ISERROR(SEARCH("BAJA",N27)))</formula>
    </cfRule>
    <cfRule type="containsText" dxfId="1229" priority="1456" operator="containsText" text="MEDIA">
      <formula>NOT(ISERROR(SEARCH("MEDIA",N27)))</formula>
    </cfRule>
    <cfRule type="containsText" dxfId="1228" priority="1457" operator="containsText" text="ALTA">
      <formula>NOT(ISERROR(SEARCH("ALTA",N27)))</formula>
    </cfRule>
  </conditionalFormatting>
  <conditionalFormatting sqref="N27">
    <cfRule type="containsText" dxfId="1227" priority="1453" operator="containsText" text="MUY ALTA">
      <formula>NOT(ISERROR(SEARCH("MUY ALTA",N27)))</formula>
    </cfRule>
  </conditionalFormatting>
  <conditionalFormatting sqref="K29">
    <cfRule type="cellIs" dxfId="1226" priority="1435" operator="equal">
      <formula>"No Aplica"</formula>
    </cfRule>
    <cfRule type="beginsWith" dxfId="1225" priority="1436" operator="beginsWith" text="Alta">
      <formula>LEFT(K29,LEN("Alta"))="Alta"</formula>
    </cfRule>
    <cfRule type="containsText" dxfId="1224" priority="1437" operator="containsText" text="Muy Alta">
      <formula>NOT(ISERROR(SEARCH("Muy Alta",K29)))</formula>
    </cfRule>
    <cfRule type="containsText" dxfId="1223" priority="1438" operator="containsText" text="Muy Baja">
      <formula>NOT(ISERROR(SEARCH("Muy Baja",K29)))</formula>
    </cfRule>
    <cfRule type="beginsWith" dxfId="1222" priority="1439" operator="beginsWith" text="Baja">
      <formula>LEFT(K29,LEN("Baja"))="Baja"</formula>
    </cfRule>
    <cfRule type="containsText" dxfId="1221" priority="1440" operator="containsText" text="Media">
      <formula>NOT(ISERROR(SEARCH("Media",K29)))</formula>
    </cfRule>
  </conditionalFormatting>
  <conditionalFormatting sqref="G29">
    <cfRule type="cellIs" dxfId="1220" priority="1447" operator="equal">
      <formula>"No Aplica"</formula>
    </cfRule>
    <cfRule type="beginsWith" dxfId="1219" priority="1448" operator="beginsWith" text="Alta">
      <formula>LEFT(G29,LEN("Alta"))="Alta"</formula>
    </cfRule>
    <cfRule type="containsText" dxfId="1218" priority="1449" operator="containsText" text="Muy Alta">
      <formula>NOT(ISERROR(SEARCH("Muy Alta",G29)))</formula>
    </cfRule>
    <cfRule type="containsText" dxfId="1217" priority="1450" operator="containsText" text="Muy Baja">
      <formula>NOT(ISERROR(SEARCH("Muy Baja",G29)))</formula>
    </cfRule>
    <cfRule type="beginsWith" dxfId="1216" priority="1451" operator="beginsWith" text="Baja">
      <formula>LEFT(G29,LEN("Baja"))="Baja"</formula>
    </cfRule>
    <cfRule type="containsText" dxfId="1215" priority="1452" operator="containsText" text="Media">
      <formula>NOT(ISERROR(SEARCH("Media",G29)))</formula>
    </cfRule>
  </conditionalFormatting>
  <conditionalFormatting sqref="I29">
    <cfRule type="cellIs" dxfId="1214" priority="1441" operator="equal">
      <formula>"No Aplica"</formula>
    </cfRule>
    <cfRule type="beginsWith" dxfId="1213" priority="1442" operator="beginsWith" text="Alta">
      <formula>LEFT(I29,LEN("Alta"))="Alta"</formula>
    </cfRule>
    <cfRule type="containsText" dxfId="1212" priority="1443" operator="containsText" text="Muy Alta">
      <formula>NOT(ISERROR(SEARCH("Muy Alta",I29)))</formula>
    </cfRule>
    <cfRule type="containsText" dxfId="1211" priority="1444" operator="containsText" text="Muy Baja">
      <formula>NOT(ISERROR(SEARCH("Muy Baja",I29)))</formula>
    </cfRule>
    <cfRule type="beginsWith" dxfId="1210" priority="1445" operator="beginsWith" text="Baja">
      <formula>LEFT(I29,LEN("Baja"))="Baja"</formula>
    </cfRule>
    <cfRule type="containsText" dxfId="1209" priority="1446" operator="containsText" text="Media">
      <formula>NOT(ISERROR(SEARCH("Media",I29)))</formula>
    </cfRule>
  </conditionalFormatting>
  <conditionalFormatting sqref="M29">
    <cfRule type="containsText" dxfId="1208" priority="1429" operator="containsText" text="Muy Alto">
      <formula>NOT(ISERROR(SEARCH("Muy Alto",M29)))</formula>
    </cfRule>
    <cfRule type="beginsWith" dxfId="1207" priority="1430" operator="beginsWith" text="Alto">
      <formula>LEFT(M29,LEN("Alto"))="Alto"</formula>
    </cfRule>
    <cfRule type="containsText" dxfId="1206" priority="1431" operator="containsText" text="Medio">
      <formula>NOT(ISERROR(SEARCH("Medio",M29)))</formula>
    </cfRule>
    <cfRule type="beginsWith" dxfId="1205" priority="1432" operator="beginsWith" text="Bajo">
      <formula>LEFT(M29,LEN("Bajo"))="Bajo"</formula>
    </cfRule>
    <cfRule type="containsText" dxfId="1204" priority="1433" operator="containsText" text="Muy Bajo">
      <formula>NOT(ISERROR(SEARCH("Muy Bajo",M29)))</formula>
    </cfRule>
    <cfRule type="containsText" dxfId="1203" priority="1434" operator="containsText" text="No Aplica">
      <formula>NOT(ISERROR(SEARCH("No Aplica",M29)))</formula>
    </cfRule>
  </conditionalFormatting>
  <conditionalFormatting sqref="N29">
    <cfRule type="containsText" dxfId="1202" priority="1425" operator="containsText" text="MUY BAJA">
      <formula>NOT(ISERROR(SEARCH("MUY BAJA",N29)))</formula>
    </cfRule>
    <cfRule type="containsText" dxfId="1201" priority="1426" operator="containsText" text="BAJA">
      <formula>NOT(ISERROR(SEARCH("BAJA",N29)))</formula>
    </cfRule>
    <cfRule type="containsText" dxfId="1200" priority="1427" operator="containsText" text="MEDIA">
      <formula>NOT(ISERROR(SEARCH("MEDIA",N29)))</formula>
    </cfRule>
    <cfRule type="containsText" dxfId="1199" priority="1428" operator="containsText" text="ALTA">
      <formula>NOT(ISERROR(SEARCH("ALTA",N29)))</formula>
    </cfRule>
  </conditionalFormatting>
  <conditionalFormatting sqref="N29">
    <cfRule type="containsText" dxfId="1198" priority="1424" operator="containsText" text="MUY ALTA">
      <formula>NOT(ISERROR(SEARCH("MUY ALTA",N29)))</formula>
    </cfRule>
  </conditionalFormatting>
  <conditionalFormatting sqref="K31">
    <cfRule type="cellIs" dxfId="1197" priority="1406" operator="equal">
      <formula>"No Aplica"</formula>
    </cfRule>
    <cfRule type="beginsWith" dxfId="1196" priority="1407" operator="beginsWith" text="Alta">
      <formula>LEFT(K31,LEN("Alta"))="Alta"</formula>
    </cfRule>
    <cfRule type="containsText" dxfId="1195" priority="1408" operator="containsText" text="Muy Alta">
      <formula>NOT(ISERROR(SEARCH("Muy Alta",K31)))</formula>
    </cfRule>
    <cfRule type="containsText" dxfId="1194" priority="1409" operator="containsText" text="Muy Baja">
      <formula>NOT(ISERROR(SEARCH("Muy Baja",K31)))</formula>
    </cfRule>
    <cfRule type="beginsWith" dxfId="1193" priority="1410" operator="beginsWith" text="Baja">
      <formula>LEFT(K31,LEN("Baja"))="Baja"</formula>
    </cfRule>
    <cfRule type="containsText" dxfId="1192" priority="1411" operator="containsText" text="Media">
      <formula>NOT(ISERROR(SEARCH("Media",K31)))</formula>
    </cfRule>
  </conditionalFormatting>
  <conditionalFormatting sqref="G31">
    <cfRule type="cellIs" dxfId="1191" priority="1418" operator="equal">
      <formula>"No Aplica"</formula>
    </cfRule>
    <cfRule type="beginsWith" dxfId="1190" priority="1419" operator="beginsWith" text="Alta">
      <formula>LEFT(G31,LEN("Alta"))="Alta"</formula>
    </cfRule>
    <cfRule type="containsText" dxfId="1189" priority="1420" operator="containsText" text="Muy Alta">
      <formula>NOT(ISERROR(SEARCH("Muy Alta",G31)))</formula>
    </cfRule>
    <cfRule type="containsText" dxfId="1188" priority="1421" operator="containsText" text="Muy Baja">
      <formula>NOT(ISERROR(SEARCH("Muy Baja",G31)))</formula>
    </cfRule>
    <cfRule type="beginsWith" dxfId="1187" priority="1422" operator="beginsWith" text="Baja">
      <formula>LEFT(G31,LEN("Baja"))="Baja"</formula>
    </cfRule>
    <cfRule type="containsText" dxfId="1186" priority="1423" operator="containsText" text="Media">
      <formula>NOT(ISERROR(SEARCH("Media",G31)))</formula>
    </cfRule>
  </conditionalFormatting>
  <conditionalFormatting sqref="I31">
    <cfRule type="cellIs" dxfId="1185" priority="1412" operator="equal">
      <formula>"No Aplica"</formula>
    </cfRule>
    <cfRule type="beginsWith" dxfId="1184" priority="1413" operator="beginsWith" text="Alta">
      <formula>LEFT(I31,LEN("Alta"))="Alta"</formula>
    </cfRule>
    <cfRule type="containsText" dxfId="1183" priority="1414" operator="containsText" text="Muy Alta">
      <formula>NOT(ISERROR(SEARCH("Muy Alta",I31)))</formula>
    </cfRule>
    <cfRule type="containsText" dxfId="1182" priority="1415" operator="containsText" text="Muy Baja">
      <formula>NOT(ISERROR(SEARCH("Muy Baja",I31)))</formula>
    </cfRule>
    <cfRule type="beginsWith" dxfId="1181" priority="1416" operator="beginsWith" text="Baja">
      <formula>LEFT(I31,LEN("Baja"))="Baja"</formula>
    </cfRule>
    <cfRule type="containsText" dxfId="1180" priority="1417" operator="containsText" text="Media">
      <formula>NOT(ISERROR(SEARCH("Media",I31)))</formula>
    </cfRule>
  </conditionalFormatting>
  <conditionalFormatting sqref="M31">
    <cfRule type="containsText" dxfId="1179" priority="1400" operator="containsText" text="Muy Alto">
      <formula>NOT(ISERROR(SEARCH("Muy Alto",M31)))</formula>
    </cfRule>
    <cfRule type="beginsWith" dxfId="1178" priority="1401" operator="beginsWith" text="Alto">
      <formula>LEFT(M31,LEN("Alto"))="Alto"</formula>
    </cfRule>
    <cfRule type="containsText" dxfId="1177" priority="1402" operator="containsText" text="Medio">
      <formula>NOT(ISERROR(SEARCH("Medio",M31)))</formula>
    </cfRule>
    <cfRule type="beginsWith" dxfId="1176" priority="1403" operator="beginsWith" text="Bajo">
      <formula>LEFT(M31,LEN("Bajo"))="Bajo"</formula>
    </cfRule>
    <cfRule type="containsText" dxfId="1175" priority="1404" operator="containsText" text="Muy Bajo">
      <formula>NOT(ISERROR(SEARCH("Muy Bajo",M31)))</formula>
    </cfRule>
    <cfRule type="containsText" dxfId="1174" priority="1405" operator="containsText" text="No Aplica">
      <formula>NOT(ISERROR(SEARCH("No Aplica",M31)))</formula>
    </cfRule>
  </conditionalFormatting>
  <conditionalFormatting sqref="N31">
    <cfRule type="containsText" dxfId="1173" priority="1396" operator="containsText" text="MUY BAJA">
      <formula>NOT(ISERROR(SEARCH("MUY BAJA",N31)))</formula>
    </cfRule>
    <cfRule type="containsText" dxfId="1172" priority="1397" operator="containsText" text="BAJA">
      <formula>NOT(ISERROR(SEARCH("BAJA",N31)))</formula>
    </cfRule>
    <cfRule type="containsText" dxfId="1171" priority="1398" operator="containsText" text="MEDIA">
      <formula>NOT(ISERROR(SEARCH("MEDIA",N31)))</formula>
    </cfRule>
    <cfRule type="containsText" dxfId="1170" priority="1399" operator="containsText" text="ALTA">
      <formula>NOT(ISERROR(SEARCH("ALTA",N31)))</formula>
    </cfRule>
  </conditionalFormatting>
  <conditionalFormatting sqref="N31">
    <cfRule type="containsText" dxfId="1169" priority="1395" operator="containsText" text="MUY ALTA">
      <formula>NOT(ISERROR(SEARCH("MUY ALTA",N31)))</formula>
    </cfRule>
  </conditionalFormatting>
  <conditionalFormatting sqref="K33">
    <cfRule type="cellIs" dxfId="1168" priority="1377" operator="equal">
      <formula>"No Aplica"</formula>
    </cfRule>
    <cfRule type="beginsWith" dxfId="1167" priority="1378" operator="beginsWith" text="Alta">
      <formula>LEFT(K33,LEN("Alta"))="Alta"</formula>
    </cfRule>
    <cfRule type="containsText" dxfId="1166" priority="1379" operator="containsText" text="Muy Alta">
      <formula>NOT(ISERROR(SEARCH("Muy Alta",K33)))</formula>
    </cfRule>
    <cfRule type="containsText" dxfId="1165" priority="1380" operator="containsText" text="Muy Baja">
      <formula>NOT(ISERROR(SEARCH("Muy Baja",K33)))</formula>
    </cfRule>
    <cfRule type="beginsWith" dxfId="1164" priority="1381" operator="beginsWith" text="Baja">
      <formula>LEFT(K33,LEN("Baja"))="Baja"</formula>
    </cfRule>
    <cfRule type="containsText" dxfId="1163" priority="1382" operator="containsText" text="Media">
      <formula>NOT(ISERROR(SEARCH("Media",K33)))</formula>
    </cfRule>
  </conditionalFormatting>
  <conditionalFormatting sqref="G33">
    <cfRule type="cellIs" dxfId="1162" priority="1389" operator="equal">
      <formula>"No Aplica"</formula>
    </cfRule>
    <cfRule type="beginsWith" dxfId="1161" priority="1390" operator="beginsWith" text="Alta">
      <formula>LEFT(G33,LEN("Alta"))="Alta"</formula>
    </cfRule>
    <cfRule type="containsText" dxfId="1160" priority="1391" operator="containsText" text="Muy Alta">
      <formula>NOT(ISERROR(SEARCH("Muy Alta",G33)))</formula>
    </cfRule>
    <cfRule type="containsText" dxfId="1159" priority="1392" operator="containsText" text="Muy Baja">
      <formula>NOT(ISERROR(SEARCH("Muy Baja",G33)))</formula>
    </cfRule>
    <cfRule type="beginsWith" dxfId="1158" priority="1393" operator="beginsWith" text="Baja">
      <formula>LEFT(G33,LEN("Baja"))="Baja"</formula>
    </cfRule>
    <cfRule type="containsText" dxfId="1157" priority="1394" operator="containsText" text="Media">
      <formula>NOT(ISERROR(SEARCH("Media",G33)))</formula>
    </cfRule>
  </conditionalFormatting>
  <conditionalFormatting sqref="I33">
    <cfRule type="cellIs" dxfId="1156" priority="1383" operator="equal">
      <formula>"No Aplica"</formula>
    </cfRule>
    <cfRule type="beginsWith" dxfId="1155" priority="1384" operator="beginsWith" text="Alta">
      <formula>LEFT(I33,LEN("Alta"))="Alta"</formula>
    </cfRule>
    <cfRule type="containsText" dxfId="1154" priority="1385" operator="containsText" text="Muy Alta">
      <formula>NOT(ISERROR(SEARCH("Muy Alta",I33)))</formula>
    </cfRule>
    <cfRule type="containsText" dxfId="1153" priority="1386" operator="containsText" text="Muy Baja">
      <formula>NOT(ISERROR(SEARCH("Muy Baja",I33)))</formula>
    </cfRule>
    <cfRule type="beginsWith" dxfId="1152" priority="1387" operator="beginsWith" text="Baja">
      <formula>LEFT(I33,LEN("Baja"))="Baja"</formula>
    </cfRule>
    <cfRule type="containsText" dxfId="1151" priority="1388" operator="containsText" text="Media">
      <formula>NOT(ISERROR(SEARCH("Media",I33)))</formula>
    </cfRule>
  </conditionalFormatting>
  <conditionalFormatting sqref="M33">
    <cfRule type="containsText" dxfId="1150" priority="1371" operator="containsText" text="Muy Alto">
      <formula>NOT(ISERROR(SEARCH("Muy Alto",M33)))</formula>
    </cfRule>
    <cfRule type="beginsWith" dxfId="1149" priority="1372" operator="beginsWith" text="Alto">
      <formula>LEFT(M33,LEN("Alto"))="Alto"</formula>
    </cfRule>
    <cfRule type="containsText" dxfId="1148" priority="1373" operator="containsText" text="Medio">
      <formula>NOT(ISERROR(SEARCH("Medio",M33)))</formula>
    </cfRule>
    <cfRule type="beginsWith" dxfId="1147" priority="1374" operator="beginsWith" text="Bajo">
      <formula>LEFT(M33,LEN("Bajo"))="Bajo"</formula>
    </cfRule>
    <cfRule type="containsText" dxfId="1146" priority="1375" operator="containsText" text="Muy Bajo">
      <formula>NOT(ISERROR(SEARCH("Muy Bajo",M33)))</formula>
    </cfRule>
    <cfRule type="containsText" dxfId="1145" priority="1376" operator="containsText" text="No Aplica">
      <formula>NOT(ISERROR(SEARCH("No Aplica",M33)))</formula>
    </cfRule>
  </conditionalFormatting>
  <conditionalFormatting sqref="N33">
    <cfRule type="containsText" dxfId="1144" priority="1367" operator="containsText" text="MUY BAJA">
      <formula>NOT(ISERROR(SEARCH("MUY BAJA",N33)))</formula>
    </cfRule>
    <cfRule type="containsText" dxfId="1143" priority="1368" operator="containsText" text="BAJA">
      <formula>NOT(ISERROR(SEARCH("BAJA",N33)))</formula>
    </cfRule>
    <cfRule type="containsText" dxfId="1142" priority="1369" operator="containsText" text="MEDIA">
      <formula>NOT(ISERROR(SEARCH("MEDIA",N33)))</formula>
    </cfRule>
    <cfRule type="containsText" dxfId="1141" priority="1370" operator="containsText" text="ALTA">
      <formula>NOT(ISERROR(SEARCH("ALTA",N33)))</formula>
    </cfRule>
  </conditionalFormatting>
  <conditionalFormatting sqref="N33">
    <cfRule type="containsText" dxfId="1140" priority="1366" operator="containsText" text="MUY ALTA">
      <formula>NOT(ISERROR(SEARCH("MUY ALTA",N33)))</formula>
    </cfRule>
  </conditionalFormatting>
  <conditionalFormatting sqref="K35">
    <cfRule type="cellIs" dxfId="1139" priority="1348" operator="equal">
      <formula>"No Aplica"</formula>
    </cfRule>
    <cfRule type="beginsWith" dxfId="1138" priority="1349" operator="beginsWith" text="Alta">
      <formula>LEFT(K35,LEN("Alta"))="Alta"</formula>
    </cfRule>
    <cfRule type="containsText" dxfId="1137" priority="1350" operator="containsText" text="Muy Alta">
      <formula>NOT(ISERROR(SEARCH("Muy Alta",K35)))</formula>
    </cfRule>
    <cfRule type="containsText" dxfId="1136" priority="1351" operator="containsText" text="Muy Baja">
      <formula>NOT(ISERROR(SEARCH("Muy Baja",K35)))</formula>
    </cfRule>
    <cfRule type="beginsWith" dxfId="1135" priority="1352" operator="beginsWith" text="Baja">
      <formula>LEFT(K35,LEN("Baja"))="Baja"</formula>
    </cfRule>
    <cfRule type="containsText" dxfId="1134" priority="1353" operator="containsText" text="Media">
      <formula>NOT(ISERROR(SEARCH("Media",K35)))</formula>
    </cfRule>
  </conditionalFormatting>
  <conditionalFormatting sqref="G35">
    <cfRule type="cellIs" dxfId="1133" priority="1360" operator="equal">
      <formula>"No Aplica"</formula>
    </cfRule>
    <cfRule type="beginsWith" dxfId="1132" priority="1361" operator="beginsWith" text="Alta">
      <formula>LEFT(G35,LEN("Alta"))="Alta"</formula>
    </cfRule>
    <cfRule type="containsText" dxfId="1131" priority="1362" operator="containsText" text="Muy Alta">
      <formula>NOT(ISERROR(SEARCH("Muy Alta",G35)))</formula>
    </cfRule>
    <cfRule type="containsText" dxfId="1130" priority="1363" operator="containsText" text="Muy Baja">
      <formula>NOT(ISERROR(SEARCH("Muy Baja",G35)))</formula>
    </cfRule>
    <cfRule type="beginsWith" dxfId="1129" priority="1364" operator="beginsWith" text="Baja">
      <formula>LEFT(G35,LEN("Baja"))="Baja"</formula>
    </cfRule>
    <cfRule type="containsText" dxfId="1128" priority="1365" operator="containsText" text="Media">
      <formula>NOT(ISERROR(SEARCH("Media",G35)))</formula>
    </cfRule>
  </conditionalFormatting>
  <conditionalFormatting sqref="I35">
    <cfRule type="cellIs" dxfId="1127" priority="1354" operator="equal">
      <formula>"No Aplica"</formula>
    </cfRule>
    <cfRule type="beginsWith" dxfId="1126" priority="1355" operator="beginsWith" text="Alta">
      <formula>LEFT(I35,LEN("Alta"))="Alta"</formula>
    </cfRule>
    <cfRule type="containsText" dxfId="1125" priority="1356" operator="containsText" text="Muy Alta">
      <formula>NOT(ISERROR(SEARCH("Muy Alta",I35)))</formula>
    </cfRule>
    <cfRule type="containsText" dxfId="1124" priority="1357" operator="containsText" text="Muy Baja">
      <formula>NOT(ISERROR(SEARCH("Muy Baja",I35)))</formula>
    </cfRule>
    <cfRule type="beginsWith" dxfId="1123" priority="1358" operator="beginsWith" text="Baja">
      <formula>LEFT(I35,LEN("Baja"))="Baja"</formula>
    </cfRule>
    <cfRule type="containsText" dxfId="1122" priority="1359" operator="containsText" text="Media">
      <formula>NOT(ISERROR(SEARCH("Media",I35)))</formula>
    </cfRule>
  </conditionalFormatting>
  <conditionalFormatting sqref="M35">
    <cfRule type="containsText" dxfId="1121" priority="1342" operator="containsText" text="Muy Alto">
      <formula>NOT(ISERROR(SEARCH("Muy Alto",M35)))</formula>
    </cfRule>
    <cfRule type="beginsWith" dxfId="1120" priority="1343" operator="beginsWith" text="Alto">
      <formula>LEFT(M35,LEN("Alto"))="Alto"</formula>
    </cfRule>
    <cfRule type="containsText" dxfId="1119" priority="1344" operator="containsText" text="Medio">
      <formula>NOT(ISERROR(SEARCH("Medio",M35)))</formula>
    </cfRule>
    <cfRule type="beginsWith" dxfId="1118" priority="1345" operator="beginsWith" text="Bajo">
      <formula>LEFT(M35,LEN("Bajo"))="Bajo"</formula>
    </cfRule>
    <cfRule type="containsText" dxfId="1117" priority="1346" operator="containsText" text="Muy Bajo">
      <formula>NOT(ISERROR(SEARCH("Muy Bajo",M35)))</formula>
    </cfRule>
    <cfRule type="containsText" dxfId="1116" priority="1347" operator="containsText" text="No Aplica">
      <formula>NOT(ISERROR(SEARCH("No Aplica",M35)))</formula>
    </cfRule>
  </conditionalFormatting>
  <conditionalFormatting sqref="N35">
    <cfRule type="containsText" dxfId="1115" priority="1338" operator="containsText" text="MUY BAJA">
      <formula>NOT(ISERROR(SEARCH("MUY BAJA",N35)))</formula>
    </cfRule>
    <cfRule type="containsText" dxfId="1114" priority="1339" operator="containsText" text="BAJA">
      <formula>NOT(ISERROR(SEARCH("BAJA",N35)))</formula>
    </cfRule>
    <cfRule type="containsText" dxfId="1113" priority="1340" operator="containsText" text="MEDIA">
      <formula>NOT(ISERROR(SEARCH("MEDIA",N35)))</formula>
    </cfRule>
    <cfRule type="containsText" dxfId="1112" priority="1341" operator="containsText" text="ALTA">
      <formula>NOT(ISERROR(SEARCH("ALTA",N35)))</formula>
    </cfRule>
  </conditionalFormatting>
  <conditionalFormatting sqref="N35">
    <cfRule type="containsText" dxfId="1111" priority="1337" operator="containsText" text="MUY ALTA">
      <formula>NOT(ISERROR(SEARCH("MUY ALTA",N35)))</formula>
    </cfRule>
  </conditionalFormatting>
  <conditionalFormatting sqref="K37">
    <cfRule type="cellIs" dxfId="1110" priority="1319" operator="equal">
      <formula>"No Aplica"</formula>
    </cfRule>
    <cfRule type="beginsWith" dxfId="1109" priority="1320" operator="beginsWith" text="Alta">
      <formula>LEFT(K37,LEN("Alta"))="Alta"</formula>
    </cfRule>
    <cfRule type="containsText" dxfId="1108" priority="1321" operator="containsText" text="Muy Alta">
      <formula>NOT(ISERROR(SEARCH("Muy Alta",K37)))</formula>
    </cfRule>
    <cfRule type="containsText" dxfId="1107" priority="1322" operator="containsText" text="Muy Baja">
      <formula>NOT(ISERROR(SEARCH("Muy Baja",K37)))</formula>
    </cfRule>
    <cfRule type="beginsWith" dxfId="1106" priority="1323" operator="beginsWith" text="Baja">
      <formula>LEFT(K37,LEN("Baja"))="Baja"</formula>
    </cfRule>
    <cfRule type="containsText" dxfId="1105" priority="1324" operator="containsText" text="Media">
      <formula>NOT(ISERROR(SEARCH("Media",K37)))</formula>
    </cfRule>
  </conditionalFormatting>
  <conditionalFormatting sqref="G37">
    <cfRule type="cellIs" dxfId="1104" priority="1331" operator="equal">
      <formula>"No Aplica"</formula>
    </cfRule>
    <cfRule type="beginsWith" dxfId="1103" priority="1332" operator="beginsWith" text="Alta">
      <formula>LEFT(G37,LEN("Alta"))="Alta"</formula>
    </cfRule>
    <cfRule type="containsText" dxfId="1102" priority="1333" operator="containsText" text="Muy Alta">
      <formula>NOT(ISERROR(SEARCH("Muy Alta",G37)))</formula>
    </cfRule>
    <cfRule type="containsText" dxfId="1101" priority="1334" operator="containsText" text="Muy Baja">
      <formula>NOT(ISERROR(SEARCH("Muy Baja",G37)))</formula>
    </cfRule>
    <cfRule type="beginsWith" dxfId="1100" priority="1335" operator="beginsWith" text="Baja">
      <formula>LEFT(G37,LEN("Baja"))="Baja"</formula>
    </cfRule>
    <cfRule type="containsText" dxfId="1099" priority="1336" operator="containsText" text="Media">
      <formula>NOT(ISERROR(SEARCH("Media",G37)))</formula>
    </cfRule>
  </conditionalFormatting>
  <conditionalFormatting sqref="I37">
    <cfRule type="cellIs" dxfId="1098" priority="1325" operator="equal">
      <formula>"No Aplica"</formula>
    </cfRule>
    <cfRule type="beginsWith" dxfId="1097" priority="1326" operator="beginsWith" text="Alta">
      <formula>LEFT(I37,LEN("Alta"))="Alta"</formula>
    </cfRule>
    <cfRule type="containsText" dxfId="1096" priority="1327" operator="containsText" text="Muy Alta">
      <formula>NOT(ISERROR(SEARCH("Muy Alta",I37)))</formula>
    </cfRule>
    <cfRule type="containsText" dxfId="1095" priority="1328" operator="containsText" text="Muy Baja">
      <formula>NOT(ISERROR(SEARCH("Muy Baja",I37)))</formula>
    </cfRule>
    <cfRule type="beginsWith" dxfId="1094" priority="1329" operator="beginsWith" text="Baja">
      <formula>LEFT(I37,LEN("Baja"))="Baja"</formula>
    </cfRule>
    <cfRule type="containsText" dxfId="1093" priority="1330" operator="containsText" text="Media">
      <formula>NOT(ISERROR(SEARCH("Media",I37)))</formula>
    </cfRule>
  </conditionalFormatting>
  <conditionalFormatting sqref="M37">
    <cfRule type="containsText" dxfId="1092" priority="1313" operator="containsText" text="Muy Alto">
      <formula>NOT(ISERROR(SEARCH("Muy Alto",M37)))</formula>
    </cfRule>
    <cfRule type="beginsWith" dxfId="1091" priority="1314" operator="beginsWith" text="Alto">
      <formula>LEFT(M37,LEN("Alto"))="Alto"</formula>
    </cfRule>
    <cfRule type="containsText" dxfId="1090" priority="1315" operator="containsText" text="Medio">
      <formula>NOT(ISERROR(SEARCH("Medio",M37)))</formula>
    </cfRule>
    <cfRule type="beginsWith" dxfId="1089" priority="1316" operator="beginsWith" text="Bajo">
      <formula>LEFT(M37,LEN("Bajo"))="Bajo"</formula>
    </cfRule>
    <cfRule type="containsText" dxfId="1088" priority="1317" operator="containsText" text="Muy Bajo">
      <formula>NOT(ISERROR(SEARCH("Muy Bajo",M37)))</formula>
    </cfRule>
    <cfRule type="containsText" dxfId="1087" priority="1318" operator="containsText" text="No Aplica">
      <formula>NOT(ISERROR(SEARCH("No Aplica",M37)))</formula>
    </cfRule>
  </conditionalFormatting>
  <conditionalFormatting sqref="N37">
    <cfRule type="containsText" dxfId="1086" priority="1309" operator="containsText" text="MUY BAJA">
      <formula>NOT(ISERROR(SEARCH("MUY BAJA",N37)))</formula>
    </cfRule>
    <cfRule type="containsText" dxfId="1085" priority="1310" operator="containsText" text="BAJA">
      <formula>NOT(ISERROR(SEARCH("BAJA",N37)))</formula>
    </cfRule>
    <cfRule type="containsText" dxfId="1084" priority="1311" operator="containsText" text="MEDIA">
      <formula>NOT(ISERROR(SEARCH("MEDIA",N37)))</formula>
    </cfRule>
    <cfRule type="containsText" dxfId="1083" priority="1312" operator="containsText" text="ALTA">
      <formula>NOT(ISERROR(SEARCH("ALTA",N37)))</formula>
    </cfRule>
  </conditionalFormatting>
  <conditionalFormatting sqref="N37">
    <cfRule type="containsText" dxfId="1082" priority="1308" operator="containsText" text="MUY ALTA">
      <formula>NOT(ISERROR(SEARCH("MUY ALTA",N37)))</formula>
    </cfRule>
  </conditionalFormatting>
  <conditionalFormatting sqref="K39">
    <cfRule type="cellIs" dxfId="1081" priority="1290" operator="equal">
      <formula>"No Aplica"</formula>
    </cfRule>
    <cfRule type="beginsWith" dxfId="1080" priority="1291" operator="beginsWith" text="Alta">
      <formula>LEFT(K39,LEN("Alta"))="Alta"</formula>
    </cfRule>
    <cfRule type="containsText" dxfId="1079" priority="1292" operator="containsText" text="Muy Alta">
      <formula>NOT(ISERROR(SEARCH("Muy Alta",K39)))</formula>
    </cfRule>
    <cfRule type="containsText" dxfId="1078" priority="1293" operator="containsText" text="Muy Baja">
      <formula>NOT(ISERROR(SEARCH("Muy Baja",K39)))</formula>
    </cfRule>
    <cfRule type="beginsWith" dxfId="1077" priority="1294" operator="beginsWith" text="Baja">
      <formula>LEFT(K39,LEN("Baja"))="Baja"</formula>
    </cfRule>
    <cfRule type="containsText" dxfId="1076" priority="1295" operator="containsText" text="Media">
      <formula>NOT(ISERROR(SEARCH("Media",K39)))</formula>
    </cfRule>
  </conditionalFormatting>
  <conditionalFormatting sqref="G39">
    <cfRule type="cellIs" dxfId="1075" priority="1302" operator="equal">
      <formula>"No Aplica"</formula>
    </cfRule>
    <cfRule type="beginsWith" dxfId="1074" priority="1303" operator="beginsWith" text="Alta">
      <formula>LEFT(G39,LEN("Alta"))="Alta"</formula>
    </cfRule>
    <cfRule type="containsText" dxfId="1073" priority="1304" operator="containsText" text="Muy Alta">
      <formula>NOT(ISERROR(SEARCH("Muy Alta",G39)))</formula>
    </cfRule>
    <cfRule type="containsText" dxfId="1072" priority="1305" operator="containsText" text="Muy Baja">
      <formula>NOT(ISERROR(SEARCH("Muy Baja",G39)))</formula>
    </cfRule>
    <cfRule type="beginsWith" dxfId="1071" priority="1306" operator="beginsWith" text="Baja">
      <formula>LEFT(G39,LEN("Baja"))="Baja"</formula>
    </cfRule>
    <cfRule type="containsText" dxfId="1070" priority="1307" operator="containsText" text="Media">
      <formula>NOT(ISERROR(SEARCH("Media",G39)))</formula>
    </cfRule>
  </conditionalFormatting>
  <conditionalFormatting sqref="I39">
    <cfRule type="cellIs" dxfId="1069" priority="1296" operator="equal">
      <formula>"No Aplica"</formula>
    </cfRule>
    <cfRule type="beginsWith" dxfId="1068" priority="1297" operator="beginsWith" text="Alta">
      <formula>LEFT(I39,LEN("Alta"))="Alta"</formula>
    </cfRule>
    <cfRule type="containsText" dxfId="1067" priority="1298" operator="containsText" text="Muy Alta">
      <formula>NOT(ISERROR(SEARCH("Muy Alta",I39)))</formula>
    </cfRule>
    <cfRule type="containsText" dxfId="1066" priority="1299" operator="containsText" text="Muy Baja">
      <formula>NOT(ISERROR(SEARCH("Muy Baja",I39)))</formula>
    </cfRule>
    <cfRule type="beginsWith" dxfId="1065" priority="1300" operator="beginsWith" text="Baja">
      <formula>LEFT(I39,LEN("Baja"))="Baja"</formula>
    </cfRule>
    <cfRule type="containsText" dxfId="1064" priority="1301" operator="containsText" text="Media">
      <formula>NOT(ISERROR(SEARCH("Media",I39)))</formula>
    </cfRule>
  </conditionalFormatting>
  <conditionalFormatting sqref="M39">
    <cfRule type="containsText" dxfId="1063" priority="1284" operator="containsText" text="Muy Alto">
      <formula>NOT(ISERROR(SEARCH("Muy Alto",M39)))</formula>
    </cfRule>
    <cfRule type="beginsWith" dxfId="1062" priority="1285" operator="beginsWith" text="Alto">
      <formula>LEFT(M39,LEN("Alto"))="Alto"</formula>
    </cfRule>
    <cfRule type="containsText" dxfId="1061" priority="1286" operator="containsText" text="Medio">
      <formula>NOT(ISERROR(SEARCH("Medio",M39)))</formula>
    </cfRule>
    <cfRule type="beginsWith" dxfId="1060" priority="1287" operator="beginsWith" text="Bajo">
      <formula>LEFT(M39,LEN("Bajo"))="Bajo"</formula>
    </cfRule>
    <cfRule type="containsText" dxfId="1059" priority="1288" operator="containsText" text="Muy Bajo">
      <formula>NOT(ISERROR(SEARCH("Muy Bajo",M39)))</formula>
    </cfRule>
    <cfRule type="containsText" dxfId="1058" priority="1289" operator="containsText" text="No Aplica">
      <formula>NOT(ISERROR(SEARCH("No Aplica",M39)))</formula>
    </cfRule>
  </conditionalFormatting>
  <conditionalFormatting sqref="N39">
    <cfRule type="containsText" dxfId="1057" priority="1280" operator="containsText" text="MUY BAJA">
      <formula>NOT(ISERROR(SEARCH("MUY BAJA",N39)))</formula>
    </cfRule>
    <cfRule type="containsText" dxfId="1056" priority="1281" operator="containsText" text="BAJA">
      <formula>NOT(ISERROR(SEARCH("BAJA",N39)))</formula>
    </cfRule>
    <cfRule type="containsText" dxfId="1055" priority="1282" operator="containsText" text="MEDIA">
      <formula>NOT(ISERROR(SEARCH("MEDIA",N39)))</formula>
    </cfRule>
    <cfRule type="containsText" dxfId="1054" priority="1283" operator="containsText" text="ALTA">
      <formula>NOT(ISERROR(SEARCH("ALTA",N39)))</formula>
    </cfRule>
  </conditionalFormatting>
  <conditionalFormatting sqref="N39">
    <cfRule type="containsText" dxfId="1053" priority="1279" operator="containsText" text="MUY ALTA">
      <formula>NOT(ISERROR(SEARCH("MUY ALTA",N39)))</formula>
    </cfRule>
  </conditionalFormatting>
  <conditionalFormatting sqref="K41">
    <cfRule type="cellIs" dxfId="1052" priority="1261" operator="equal">
      <formula>"No Aplica"</formula>
    </cfRule>
    <cfRule type="beginsWith" dxfId="1051" priority="1262" operator="beginsWith" text="Alta">
      <formula>LEFT(K41,LEN("Alta"))="Alta"</formula>
    </cfRule>
    <cfRule type="containsText" dxfId="1050" priority="1263" operator="containsText" text="Muy Alta">
      <formula>NOT(ISERROR(SEARCH("Muy Alta",K41)))</formula>
    </cfRule>
    <cfRule type="containsText" dxfId="1049" priority="1264" operator="containsText" text="Muy Baja">
      <formula>NOT(ISERROR(SEARCH("Muy Baja",K41)))</formula>
    </cfRule>
    <cfRule type="beginsWith" dxfId="1048" priority="1265" operator="beginsWith" text="Baja">
      <formula>LEFT(K41,LEN("Baja"))="Baja"</formula>
    </cfRule>
    <cfRule type="containsText" dxfId="1047" priority="1266" operator="containsText" text="Media">
      <formula>NOT(ISERROR(SEARCH("Media",K41)))</formula>
    </cfRule>
  </conditionalFormatting>
  <conditionalFormatting sqref="G41">
    <cfRule type="cellIs" dxfId="1046" priority="1273" operator="equal">
      <formula>"No Aplica"</formula>
    </cfRule>
    <cfRule type="beginsWith" dxfId="1045" priority="1274" operator="beginsWith" text="Alta">
      <formula>LEFT(G41,LEN("Alta"))="Alta"</formula>
    </cfRule>
    <cfRule type="containsText" dxfId="1044" priority="1275" operator="containsText" text="Muy Alta">
      <formula>NOT(ISERROR(SEARCH("Muy Alta",G41)))</formula>
    </cfRule>
    <cfRule type="containsText" dxfId="1043" priority="1276" operator="containsText" text="Muy Baja">
      <formula>NOT(ISERROR(SEARCH("Muy Baja",G41)))</formula>
    </cfRule>
    <cfRule type="beginsWith" dxfId="1042" priority="1277" operator="beginsWith" text="Baja">
      <formula>LEFT(G41,LEN("Baja"))="Baja"</formula>
    </cfRule>
    <cfRule type="containsText" dxfId="1041" priority="1278" operator="containsText" text="Media">
      <formula>NOT(ISERROR(SEARCH("Media",G41)))</formula>
    </cfRule>
  </conditionalFormatting>
  <conditionalFormatting sqref="I41">
    <cfRule type="cellIs" dxfId="1040" priority="1267" operator="equal">
      <formula>"No Aplica"</formula>
    </cfRule>
    <cfRule type="beginsWith" dxfId="1039" priority="1268" operator="beginsWith" text="Alta">
      <formula>LEFT(I41,LEN("Alta"))="Alta"</formula>
    </cfRule>
    <cfRule type="containsText" dxfId="1038" priority="1269" operator="containsText" text="Muy Alta">
      <formula>NOT(ISERROR(SEARCH("Muy Alta",I41)))</formula>
    </cfRule>
    <cfRule type="containsText" dxfId="1037" priority="1270" operator="containsText" text="Muy Baja">
      <formula>NOT(ISERROR(SEARCH("Muy Baja",I41)))</formula>
    </cfRule>
    <cfRule type="beginsWith" dxfId="1036" priority="1271" operator="beginsWith" text="Baja">
      <formula>LEFT(I41,LEN("Baja"))="Baja"</formula>
    </cfRule>
    <cfRule type="containsText" dxfId="1035" priority="1272" operator="containsText" text="Media">
      <formula>NOT(ISERROR(SEARCH("Media",I41)))</formula>
    </cfRule>
  </conditionalFormatting>
  <conditionalFormatting sqref="M41">
    <cfRule type="containsText" dxfId="1034" priority="1255" operator="containsText" text="Muy Alto">
      <formula>NOT(ISERROR(SEARCH("Muy Alto",M41)))</formula>
    </cfRule>
    <cfRule type="beginsWith" dxfId="1033" priority="1256" operator="beginsWith" text="Alto">
      <formula>LEFT(M41,LEN("Alto"))="Alto"</formula>
    </cfRule>
    <cfRule type="containsText" dxfId="1032" priority="1257" operator="containsText" text="Medio">
      <formula>NOT(ISERROR(SEARCH("Medio",M41)))</formula>
    </cfRule>
    <cfRule type="beginsWith" dxfId="1031" priority="1258" operator="beginsWith" text="Bajo">
      <formula>LEFT(M41,LEN("Bajo"))="Bajo"</formula>
    </cfRule>
    <cfRule type="containsText" dxfId="1030" priority="1259" operator="containsText" text="Muy Bajo">
      <formula>NOT(ISERROR(SEARCH("Muy Bajo",M41)))</formula>
    </cfRule>
    <cfRule type="containsText" dxfId="1029" priority="1260" operator="containsText" text="No Aplica">
      <formula>NOT(ISERROR(SEARCH("No Aplica",M41)))</formula>
    </cfRule>
  </conditionalFormatting>
  <conditionalFormatting sqref="N41">
    <cfRule type="containsText" dxfId="1028" priority="1251" operator="containsText" text="MUY BAJA">
      <formula>NOT(ISERROR(SEARCH("MUY BAJA",N41)))</formula>
    </cfRule>
    <cfRule type="containsText" dxfId="1027" priority="1252" operator="containsText" text="BAJA">
      <formula>NOT(ISERROR(SEARCH("BAJA",N41)))</formula>
    </cfRule>
    <cfRule type="containsText" dxfId="1026" priority="1253" operator="containsText" text="MEDIA">
      <formula>NOT(ISERROR(SEARCH("MEDIA",N41)))</formula>
    </cfRule>
    <cfRule type="containsText" dxfId="1025" priority="1254" operator="containsText" text="ALTA">
      <formula>NOT(ISERROR(SEARCH("ALTA",N41)))</formula>
    </cfRule>
  </conditionalFormatting>
  <conditionalFormatting sqref="N41">
    <cfRule type="containsText" dxfId="1024" priority="1250" operator="containsText" text="MUY ALTA">
      <formula>NOT(ISERROR(SEARCH("MUY ALTA",N41)))</formula>
    </cfRule>
  </conditionalFormatting>
  <conditionalFormatting sqref="K43">
    <cfRule type="cellIs" dxfId="1023" priority="1232" operator="equal">
      <formula>"No Aplica"</formula>
    </cfRule>
    <cfRule type="beginsWith" dxfId="1022" priority="1233" operator="beginsWith" text="Alta">
      <formula>LEFT(K43,LEN("Alta"))="Alta"</formula>
    </cfRule>
    <cfRule type="containsText" dxfId="1021" priority="1234" operator="containsText" text="Muy Alta">
      <formula>NOT(ISERROR(SEARCH("Muy Alta",K43)))</formula>
    </cfRule>
    <cfRule type="containsText" dxfId="1020" priority="1235" operator="containsText" text="Muy Baja">
      <formula>NOT(ISERROR(SEARCH("Muy Baja",K43)))</formula>
    </cfRule>
    <cfRule type="beginsWith" dxfId="1019" priority="1236" operator="beginsWith" text="Baja">
      <formula>LEFT(K43,LEN("Baja"))="Baja"</formula>
    </cfRule>
    <cfRule type="containsText" dxfId="1018" priority="1237" operator="containsText" text="Media">
      <formula>NOT(ISERROR(SEARCH("Media",K43)))</formula>
    </cfRule>
  </conditionalFormatting>
  <conditionalFormatting sqref="G43">
    <cfRule type="cellIs" dxfId="1017" priority="1244" operator="equal">
      <formula>"No Aplica"</formula>
    </cfRule>
    <cfRule type="beginsWith" dxfId="1016" priority="1245" operator="beginsWith" text="Alta">
      <formula>LEFT(G43,LEN("Alta"))="Alta"</formula>
    </cfRule>
    <cfRule type="containsText" dxfId="1015" priority="1246" operator="containsText" text="Muy Alta">
      <formula>NOT(ISERROR(SEARCH("Muy Alta",G43)))</formula>
    </cfRule>
    <cfRule type="containsText" dxfId="1014" priority="1247" operator="containsText" text="Muy Baja">
      <formula>NOT(ISERROR(SEARCH("Muy Baja",G43)))</formula>
    </cfRule>
    <cfRule type="beginsWith" dxfId="1013" priority="1248" operator="beginsWith" text="Baja">
      <formula>LEFT(G43,LEN("Baja"))="Baja"</formula>
    </cfRule>
    <cfRule type="containsText" dxfId="1012" priority="1249" operator="containsText" text="Media">
      <formula>NOT(ISERROR(SEARCH("Media",G43)))</formula>
    </cfRule>
  </conditionalFormatting>
  <conditionalFormatting sqref="I43">
    <cfRule type="cellIs" dxfId="1011" priority="1238" operator="equal">
      <formula>"No Aplica"</formula>
    </cfRule>
    <cfRule type="beginsWith" dxfId="1010" priority="1239" operator="beginsWith" text="Alta">
      <formula>LEFT(I43,LEN("Alta"))="Alta"</formula>
    </cfRule>
    <cfRule type="containsText" dxfId="1009" priority="1240" operator="containsText" text="Muy Alta">
      <formula>NOT(ISERROR(SEARCH("Muy Alta",I43)))</formula>
    </cfRule>
    <cfRule type="containsText" dxfId="1008" priority="1241" operator="containsText" text="Muy Baja">
      <formula>NOT(ISERROR(SEARCH("Muy Baja",I43)))</formula>
    </cfRule>
    <cfRule type="beginsWith" dxfId="1007" priority="1242" operator="beginsWith" text="Baja">
      <formula>LEFT(I43,LEN("Baja"))="Baja"</formula>
    </cfRule>
    <cfRule type="containsText" dxfId="1006" priority="1243" operator="containsText" text="Media">
      <formula>NOT(ISERROR(SEARCH("Media",I43)))</formula>
    </cfRule>
  </conditionalFormatting>
  <conditionalFormatting sqref="M43">
    <cfRule type="containsText" dxfId="1005" priority="1226" operator="containsText" text="Muy Alto">
      <formula>NOT(ISERROR(SEARCH("Muy Alto",M43)))</formula>
    </cfRule>
    <cfRule type="beginsWith" dxfId="1004" priority="1227" operator="beginsWith" text="Alto">
      <formula>LEFT(M43,LEN("Alto"))="Alto"</formula>
    </cfRule>
    <cfRule type="containsText" dxfId="1003" priority="1228" operator="containsText" text="Medio">
      <formula>NOT(ISERROR(SEARCH("Medio",M43)))</formula>
    </cfRule>
    <cfRule type="beginsWith" dxfId="1002" priority="1229" operator="beginsWith" text="Bajo">
      <formula>LEFT(M43,LEN("Bajo"))="Bajo"</formula>
    </cfRule>
    <cfRule type="containsText" dxfId="1001" priority="1230" operator="containsText" text="Muy Bajo">
      <formula>NOT(ISERROR(SEARCH("Muy Bajo",M43)))</formula>
    </cfRule>
    <cfRule type="containsText" dxfId="1000" priority="1231" operator="containsText" text="No Aplica">
      <formula>NOT(ISERROR(SEARCH("No Aplica",M43)))</formula>
    </cfRule>
  </conditionalFormatting>
  <conditionalFormatting sqref="N43">
    <cfRule type="containsText" dxfId="999" priority="1222" operator="containsText" text="MUY BAJA">
      <formula>NOT(ISERROR(SEARCH("MUY BAJA",N43)))</formula>
    </cfRule>
    <cfRule type="containsText" dxfId="998" priority="1223" operator="containsText" text="BAJA">
      <formula>NOT(ISERROR(SEARCH("BAJA",N43)))</formula>
    </cfRule>
    <cfRule type="containsText" dxfId="997" priority="1224" operator="containsText" text="MEDIA">
      <formula>NOT(ISERROR(SEARCH("MEDIA",N43)))</formula>
    </cfRule>
    <cfRule type="containsText" dxfId="996" priority="1225" operator="containsText" text="ALTA">
      <formula>NOT(ISERROR(SEARCH("ALTA",N43)))</formula>
    </cfRule>
  </conditionalFormatting>
  <conditionalFormatting sqref="N43">
    <cfRule type="containsText" dxfId="995" priority="1221" operator="containsText" text="MUY ALTA">
      <formula>NOT(ISERROR(SEARCH("MUY ALTA",N43)))</formula>
    </cfRule>
  </conditionalFormatting>
  <conditionalFormatting sqref="K45">
    <cfRule type="cellIs" dxfId="994" priority="1203" operator="equal">
      <formula>"No Aplica"</formula>
    </cfRule>
    <cfRule type="beginsWith" dxfId="993" priority="1204" operator="beginsWith" text="Alta">
      <formula>LEFT(K45,LEN("Alta"))="Alta"</formula>
    </cfRule>
    <cfRule type="containsText" dxfId="992" priority="1205" operator="containsText" text="Muy Alta">
      <formula>NOT(ISERROR(SEARCH("Muy Alta",K45)))</formula>
    </cfRule>
    <cfRule type="containsText" dxfId="991" priority="1206" operator="containsText" text="Muy Baja">
      <formula>NOT(ISERROR(SEARCH("Muy Baja",K45)))</formula>
    </cfRule>
    <cfRule type="beginsWith" dxfId="990" priority="1207" operator="beginsWith" text="Baja">
      <formula>LEFT(K45,LEN("Baja"))="Baja"</formula>
    </cfRule>
    <cfRule type="containsText" dxfId="989" priority="1208" operator="containsText" text="Media">
      <formula>NOT(ISERROR(SEARCH("Media",K45)))</formula>
    </cfRule>
  </conditionalFormatting>
  <conditionalFormatting sqref="G45">
    <cfRule type="cellIs" dxfId="988" priority="1215" operator="equal">
      <formula>"No Aplica"</formula>
    </cfRule>
    <cfRule type="beginsWith" dxfId="987" priority="1216" operator="beginsWith" text="Alta">
      <formula>LEFT(G45,LEN("Alta"))="Alta"</formula>
    </cfRule>
    <cfRule type="containsText" dxfId="986" priority="1217" operator="containsText" text="Muy Alta">
      <formula>NOT(ISERROR(SEARCH("Muy Alta",G45)))</formula>
    </cfRule>
    <cfRule type="containsText" dxfId="985" priority="1218" operator="containsText" text="Muy Baja">
      <formula>NOT(ISERROR(SEARCH("Muy Baja",G45)))</formula>
    </cfRule>
    <cfRule type="beginsWith" dxfId="984" priority="1219" operator="beginsWith" text="Baja">
      <formula>LEFT(G45,LEN("Baja"))="Baja"</formula>
    </cfRule>
    <cfRule type="containsText" dxfId="983" priority="1220" operator="containsText" text="Media">
      <formula>NOT(ISERROR(SEARCH("Media",G45)))</formula>
    </cfRule>
  </conditionalFormatting>
  <conditionalFormatting sqref="I45">
    <cfRule type="cellIs" dxfId="982" priority="1209" operator="equal">
      <formula>"No Aplica"</formula>
    </cfRule>
    <cfRule type="beginsWith" dxfId="981" priority="1210" operator="beginsWith" text="Alta">
      <formula>LEFT(I45,LEN("Alta"))="Alta"</formula>
    </cfRule>
    <cfRule type="containsText" dxfId="980" priority="1211" operator="containsText" text="Muy Alta">
      <formula>NOT(ISERROR(SEARCH("Muy Alta",I45)))</formula>
    </cfRule>
    <cfRule type="containsText" dxfId="979" priority="1212" operator="containsText" text="Muy Baja">
      <formula>NOT(ISERROR(SEARCH("Muy Baja",I45)))</formula>
    </cfRule>
    <cfRule type="beginsWith" dxfId="978" priority="1213" operator="beginsWith" text="Baja">
      <formula>LEFT(I45,LEN("Baja"))="Baja"</formula>
    </cfRule>
    <cfRule type="containsText" dxfId="977" priority="1214" operator="containsText" text="Media">
      <formula>NOT(ISERROR(SEARCH("Media",I45)))</formula>
    </cfRule>
  </conditionalFormatting>
  <conditionalFormatting sqref="M45">
    <cfRule type="containsText" dxfId="976" priority="1197" operator="containsText" text="Muy Alto">
      <formula>NOT(ISERROR(SEARCH("Muy Alto",M45)))</formula>
    </cfRule>
    <cfRule type="beginsWith" dxfId="975" priority="1198" operator="beginsWith" text="Alto">
      <formula>LEFT(M45,LEN("Alto"))="Alto"</formula>
    </cfRule>
    <cfRule type="containsText" dxfId="974" priority="1199" operator="containsText" text="Medio">
      <formula>NOT(ISERROR(SEARCH("Medio",M45)))</formula>
    </cfRule>
    <cfRule type="beginsWith" dxfId="973" priority="1200" operator="beginsWith" text="Bajo">
      <formula>LEFT(M45,LEN("Bajo"))="Bajo"</formula>
    </cfRule>
    <cfRule type="containsText" dxfId="972" priority="1201" operator="containsText" text="Muy Bajo">
      <formula>NOT(ISERROR(SEARCH("Muy Bajo",M45)))</formula>
    </cfRule>
    <cfRule type="containsText" dxfId="971" priority="1202" operator="containsText" text="No Aplica">
      <formula>NOT(ISERROR(SEARCH("No Aplica",M45)))</formula>
    </cfRule>
  </conditionalFormatting>
  <conditionalFormatting sqref="N45">
    <cfRule type="containsText" dxfId="970" priority="1193" operator="containsText" text="MUY BAJA">
      <formula>NOT(ISERROR(SEARCH("MUY BAJA",N45)))</formula>
    </cfRule>
    <cfRule type="containsText" dxfId="969" priority="1194" operator="containsText" text="BAJA">
      <formula>NOT(ISERROR(SEARCH("BAJA",N45)))</formula>
    </cfRule>
    <cfRule type="containsText" dxfId="968" priority="1195" operator="containsText" text="MEDIA">
      <formula>NOT(ISERROR(SEARCH("MEDIA",N45)))</formula>
    </cfRule>
    <cfRule type="containsText" dxfId="967" priority="1196" operator="containsText" text="ALTA">
      <formula>NOT(ISERROR(SEARCH("ALTA",N45)))</formula>
    </cfRule>
  </conditionalFormatting>
  <conditionalFormatting sqref="N45">
    <cfRule type="containsText" dxfId="966" priority="1192" operator="containsText" text="MUY ALTA">
      <formula>NOT(ISERROR(SEARCH("MUY ALTA",N45)))</formula>
    </cfRule>
  </conditionalFormatting>
  <conditionalFormatting sqref="K47">
    <cfRule type="cellIs" dxfId="965" priority="1174" operator="equal">
      <formula>"No Aplica"</formula>
    </cfRule>
    <cfRule type="beginsWith" dxfId="964" priority="1175" operator="beginsWith" text="Alta">
      <formula>LEFT(K47,LEN("Alta"))="Alta"</formula>
    </cfRule>
    <cfRule type="containsText" dxfId="963" priority="1176" operator="containsText" text="Muy Alta">
      <formula>NOT(ISERROR(SEARCH("Muy Alta",K47)))</formula>
    </cfRule>
    <cfRule type="containsText" dxfId="962" priority="1177" operator="containsText" text="Muy Baja">
      <formula>NOT(ISERROR(SEARCH("Muy Baja",K47)))</formula>
    </cfRule>
    <cfRule type="beginsWith" dxfId="961" priority="1178" operator="beginsWith" text="Baja">
      <formula>LEFT(K47,LEN("Baja"))="Baja"</formula>
    </cfRule>
    <cfRule type="containsText" dxfId="960" priority="1179" operator="containsText" text="Media">
      <formula>NOT(ISERROR(SEARCH("Media",K47)))</formula>
    </cfRule>
  </conditionalFormatting>
  <conditionalFormatting sqref="G47">
    <cfRule type="cellIs" dxfId="959" priority="1186" operator="equal">
      <formula>"No Aplica"</formula>
    </cfRule>
    <cfRule type="beginsWith" dxfId="958" priority="1187" operator="beginsWith" text="Alta">
      <formula>LEFT(G47,LEN("Alta"))="Alta"</formula>
    </cfRule>
    <cfRule type="containsText" dxfId="957" priority="1188" operator="containsText" text="Muy Alta">
      <formula>NOT(ISERROR(SEARCH("Muy Alta",G47)))</formula>
    </cfRule>
    <cfRule type="containsText" dxfId="956" priority="1189" operator="containsText" text="Muy Baja">
      <formula>NOT(ISERROR(SEARCH("Muy Baja",G47)))</formula>
    </cfRule>
    <cfRule type="beginsWith" dxfId="955" priority="1190" operator="beginsWith" text="Baja">
      <formula>LEFT(G47,LEN("Baja"))="Baja"</formula>
    </cfRule>
    <cfRule type="containsText" dxfId="954" priority="1191" operator="containsText" text="Media">
      <formula>NOT(ISERROR(SEARCH("Media",G47)))</formula>
    </cfRule>
  </conditionalFormatting>
  <conditionalFormatting sqref="I47">
    <cfRule type="cellIs" dxfId="953" priority="1180" operator="equal">
      <formula>"No Aplica"</formula>
    </cfRule>
    <cfRule type="beginsWith" dxfId="952" priority="1181" operator="beginsWith" text="Alta">
      <formula>LEFT(I47,LEN("Alta"))="Alta"</formula>
    </cfRule>
    <cfRule type="containsText" dxfId="951" priority="1182" operator="containsText" text="Muy Alta">
      <formula>NOT(ISERROR(SEARCH("Muy Alta",I47)))</formula>
    </cfRule>
    <cfRule type="containsText" dxfId="950" priority="1183" operator="containsText" text="Muy Baja">
      <formula>NOT(ISERROR(SEARCH("Muy Baja",I47)))</formula>
    </cfRule>
    <cfRule type="beginsWith" dxfId="949" priority="1184" operator="beginsWith" text="Baja">
      <formula>LEFT(I47,LEN("Baja"))="Baja"</formula>
    </cfRule>
    <cfRule type="containsText" dxfId="948" priority="1185" operator="containsText" text="Media">
      <formula>NOT(ISERROR(SEARCH("Media",I47)))</formula>
    </cfRule>
  </conditionalFormatting>
  <conditionalFormatting sqref="M47">
    <cfRule type="containsText" dxfId="947" priority="1168" operator="containsText" text="Muy Alto">
      <formula>NOT(ISERROR(SEARCH("Muy Alto",M47)))</formula>
    </cfRule>
    <cfRule type="beginsWith" dxfId="946" priority="1169" operator="beginsWith" text="Alto">
      <formula>LEFT(M47,LEN("Alto"))="Alto"</formula>
    </cfRule>
    <cfRule type="containsText" dxfId="945" priority="1170" operator="containsText" text="Medio">
      <formula>NOT(ISERROR(SEARCH("Medio",M47)))</formula>
    </cfRule>
    <cfRule type="beginsWith" dxfId="944" priority="1171" operator="beginsWith" text="Bajo">
      <formula>LEFT(M47,LEN("Bajo"))="Bajo"</formula>
    </cfRule>
    <cfRule type="containsText" dxfId="943" priority="1172" operator="containsText" text="Muy Bajo">
      <formula>NOT(ISERROR(SEARCH("Muy Bajo",M47)))</formula>
    </cfRule>
    <cfRule type="containsText" dxfId="942" priority="1173" operator="containsText" text="No Aplica">
      <formula>NOT(ISERROR(SEARCH("No Aplica",M47)))</formula>
    </cfRule>
  </conditionalFormatting>
  <conditionalFormatting sqref="N47">
    <cfRule type="containsText" dxfId="941" priority="1164" operator="containsText" text="MUY BAJA">
      <formula>NOT(ISERROR(SEARCH("MUY BAJA",N47)))</formula>
    </cfRule>
    <cfRule type="containsText" dxfId="940" priority="1165" operator="containsText" text="BAJA">
      <formula>NOT(ISERROR(SEARCH("BAJA",N47)))</formula>
    </cfRule>
    <cfRule type="containsText" dxfId="939" priority="1166" operator="containsText" text="MEDIA">
      <formula>NOT(ISERROR(SEARCH("MEDIA",N47)))</formula>
    </cfRule>
    <cfRule type="containsText" dxfId="938" priority="1167" operator="containsText" text="ALTA">
      <formula>NOT(ISERROR(SEARCH("ALTA",N47)))</formula>
    </cfRule>
  </conditionalFormatting>
  <conditionalFormatting sqref="N47">
    <cfRule type="containsText" dxfId="937" priority="1163" operator="containsText" text="MUY ALTA">
      <formula>NOT(ISERROR(SEARCH("MUY ALTA",N47)))</formula>
    </cfRule>
  </conditionalFormatting>
  <conditionalFormatting sqref="K49">
    <cfRule type="cellIs" dxfId="936" priority="1145" operator="equal">
      <formula>"No Aplica"</formula>
    </cfRule>
    <cfRule type="beginsWith" dxfId="935" priority="1146" operator="beginsWith" text="Alta">
      <formula>LEFT(K49,LEN("Alta"))="Alta"</formula>
    </cfRule>
    <cfRule type="containsText" dxfId="934" priority="1147" operator="containsText" text="Muy Alta">
      <formula>NOT(ISERROR(SEARCH("Muy Alta",K49)))</formula>
    </cfRule>
    <cfRule type="containsText" dxfId="933" priority="1148" operator="containsText" text="Muy Baja">
      <formula>NOT(ISERROR(SEARCH("Muy Baja",K49)))</formula>
    </cfRule>
    <cfRule type="beginsWith" dxfId="932" priority="1149" operator="beginsWith" text="Baja">
      <formula>LEFT(K49,LEN("Baja"))="Baja"</formula>
    </cfRule>
    <cfRule type="containsText" dxfId="931" priority="1150" operator="containsText" text="Media">
      <formula>NOT(ISERROR(SEARCH("Media",K49)))</formula>
    </cfRule>
  </conditionalFormatting>
  <conditionalFormatting sqref="G49">
    <cfRule type="cellIs" dxfId="930" priority="1157" operator="equal">
      <formula>"No Aplica"</formula>
    </cfRule>
    <cfRule type="beginsWith" dxfId="929" priority="1158" operator="beginsWith" text="Alta">
      <formula>LEFT(G49,LEN("Alta"))="Alta"</formula>
    </cfRule>
    <cfRule type="containsText" dxfId="928" priority="1159" operator="containsText" text="Muy Alta">
      <formula>NOT(ISERROR(SEARCH("Muy Alta",G49)))</formula>
    </cfRule>
    <cfRule type="containsText" dxfId="927" priority="1160" operator="containsText" text="Muy Baja">
      <formula>NOT(ISERROR(SEARCH("Muy Baja",G49)))</formula>
    </cfRule>
    <cfRule type="beginsWith" dxfId="926" priority="1161" operator="beginsWith" text="Baja">
      <formula>LEFT(G49,LEN("Baja"))="Baja"</formula>
    </cfRule>
    <cfRule type="containsText" dxfId="925" priority="1162" operator="containsText" text="Media">
      <formula>NOT(ISERROR(SEARCH("Media",G49)))</formula>
    </cfRule>
  </conditionalFormatting>
  <conditionalFormatting sqref="I49">
    <cfRule type="cellIs" dxfId="924" priority="1151" operator="equal">
      <formula>"No Aplica"</formula>
    </cfRule>
    <cfRule type="beginsWith" dxfId="923" priority="1152" operator="beginsWith" text="Alta">
      <formula>LEFT(I49,LEN("Alta"))="Alta"</formula>
    </cfRule>
    <cfRule type="containsText" dxfId="922" priority="1153" operator="containsText" text="Muy Alta">
      <formula>NOT(ISERROR(SEARCH("Muy Alta",I49)))</formula>
    </cfRule>
    <cfRule type="containsText" dxfId="921" priority="1154" operator="containsText" text="Muy Baja">
      <formula>NOT(ISERROR(SEARCH("Muy Baja",I49)))</formula>
    </cfRule>
    <cfRule type="beginsWith" dxfId="920" priority="1155" operator="beginsWith" text="Baja">
      <formula>LEFT(I49,LEN("Baja"))="Baja"</formula>
    </cfRule>
    <cfRule type="containsText" dxfId="919" priority="1156" operator="containsText" text="Media">
      <formula>NOT(ISERROR(SEARCH("Media",I49)))</formula>
    </cfRule>
  </conditionalFormatting>
  <conditionalFormatting sqref="M49">
    <cfRule type="containsText" dxfId="918" priority="1139" operator="containsText" text="Muy Alto">
      <formula>NOT(ISERROR(SEARCH("Muy Alto",M49)))</formula>
    </cfRule>
    <cfRule type="beginsWith" dxfId="917" priority="1140" operator="beginsWith" text="Alto">
      <formula>LEFT(M49,LEN("Alto"))="Alto"</formula>
    </cfRule>
    <cfRule type="containsText" dxfId="916" priority="1141" operator="containsText" text="Medio">
      <formula>NOT(ISERROR(SEARCH("Medio",M49)))</formula>
    </cfRule>
    <cfRule type="beginsWith" dxfId="915" priority="1142" operator="beginsWith" text="Bajo">
      <formula>LEFT(M49,LEN("Bajo"))="Bajo"</formula>
    </cfRule>
    <cfRule type="containsText" dxfId="914" priority="1143" operator="containsText" text="Muy Bajo">
      <formula>NOT(ISERROR(SEARCH("Muy Bajo",M49)))</formula>
    </cfRule>
    <cfRule type="containsText" dxfId="913" priority="1144" operator="containsText" text="No Aplica">
      <formula>NOT(ISERROR(SEARCH("No Aplica",M49)))</formula>
    </cfRule>
  </conditionalFormatting>
  <conditionalFormatting sqref="N49">
    <cfRule type="containsText" dxfId="912" priority="1135" operator="containsText" text="MUY BAJA">
      <formula>NOT(ISERROR(SEARCH("MUY BAJA",N49)))</formula>
    </cfRule>
    <cfRule type="containsText" dxfId="911" priority="1136" operator="containsText" text="BAJA">
      <formula>NOT(ISERROR(SEARCH("BAJA",N49)))</formula>
    </cfRule>
    <cfRule type="containsText" dxfId="910" priority="1137" operator="containsText" text="MEDIA">
      <formula>NOT(ISERROR(SEARCH("MEDIA",N49)))</formula>
    </cfRule>
    <cfRule type="containsText" dxfId="909" priority="1138" operator="containsText" text="ALTA">
      <formula>NOT(ISERROR(SEARCH("ALTA",N49)))</formula>
    </cfRule>
  </conditionalFormatting>
  <conditionalFormatting sqref="N49">
    <cfRule type="containsText" dxfId="908" priority="1134" operator="containsText" text="MUY ALTA">
      <formula>NOT(ISERROR(SEARCH("MUY ALTA",N49)))</formula>
    </cfRule>
  </conditionalFormatting>
  <conditionalFormatting sqref="K51">
    <cfRule type="cellIs" dxfId="907" priority="1116" operator="equal">
      <formula>"No Aplica"</formula>
    </cfRule>
    <cfRule type="beginsWith" dxfId="906" priority="1117" operator="beginsWith" text="Alta">
      <formula>LEFT(K51,LEN("Alta"))="Alta"</formula>
    </cfRule>
    <cfRule type="containsText" dxfId="905" priority="1118" operator="containsText" text="Muy Alta">
      <formula>NOT(ISERROR(SEARCH("Muy Alta",K51)))</formula>
    </cfRule>
    <cfRule type="containsText" dxfId="904" priority="1119" operator="containsText" text="Muy Baja">
      <formula>NOT(ISERROR(SEARCH("Muy Baja",K51)))</formula>
    </cfRule>
    <cfRule type="beginsWith" dxfId="903" priority="1120" operator="beginsWith" text="Baja">
      <formula>LEFT(K51,LEN("Baja"))="Baja"</formula>
    </cfRule>
    <cfRule type="containsText" dxfId="902" priority="1121" operator="containsText" text="Media">
      <formula>NOT(ISERROR(SEARCH("Media",K51)))</formula>
    </cfRule>
  </conditionalFormatting>
  <conditionalFormatting sqref="G51">
    <cfRule type="cellIs" dxfId="901" priority="1128" operator="equal">
      <formula>"No Aplica"</formula>
    </cfRule>
    <cfRule type="beginsWith" dxfId="900" priority="1129" operator="beginsWith" text="Alta">
      <formula>LEFT(G51,LEN("Alta"))="Alta"</formula>
    </cfRule>
    <cfRule type="containsText" dxfId="899" priority="1130" operator="containsText" text="Muy Alta">
      <formula>NOT(ISERROR(SEARCH("Muy Alta",G51)))</formula>
    </cfRule>
    <cfRule type="containsText" dxfId="898" priority="1131" operator="containsText" text="Muy Baja">
      <formula>NOT(ISERROR(SEARCH("Muy Baja",G51)))</formula>
    </cfRule>
    <cfRule type="beginsWith" dxfId="897" priority="1132" operator="beginsWith" text="Baja">
      <formula>LEFT(G51,LEN("Baja"))="Baja"</formula>
    </cfRule>
    <cfRule type="containsText" dxfId="896" priority="1133" operator="containsText" text="Media">
      <formula>NOT(ISERROR(SEARCH("Media",G51)))</formula>
    </cfRule>
  </conditionalFormatting>
  <conditionalFormatting sqref="I51">
    <cfRule type="cellIs" dxfId="895" priority="1122" operator="equal">
      <formula>"No Aplica"</formula>
    </cfRule>
    <cfRule type="beginsWith" dxfId="894" priority="1123" operator="beginsWith" text="Alta">
      <formula>LEFT(I51,LEN("Alta"))="Alta"</formula>
    </cfRule>
    <cfRule type="containsText" dxfId="893" priority="1124" operator="containsText" text="Muy Alta">
      <formula>NOT(ISERROR(SEARCH("Muy Alta",I51)))</formula>
    </cfRule>
    <cfRule type="containsText" dxfId="892" priority="1125" operator="containsText" text="Muy Baja">
      <formula>NOT(ISERROR(SEARCH("Muy Baja",I51)))</formula>
    </cfRule>
    <cfRule type="beginsWith" dxfId="891" priority="1126" operator="beginsWith" text="Baja">
      <formula>LEFT(I51,LEN("Baja"))="Baja"</formula>
    </cfRule>
    <cfRule type="containsText" dxfId="890" priority="1127" operator="containsText" text="Media">
      <formula>NOT(ISERROR(SEARCH("Media",I51)))</formula>
    </cfRule>
  </conditionalFormatting>
  <conditionalFormatting sqref="M51">
    <cfRule type="containsText" dxfId="889" priority="1110" operator="containsText" text="Muy Alto">
      <formula>NOT(ISERROR(SEARCH("Muy Alto",M51)))</formula>
    </cfRule>
    <cfRule type="beginsWith" dxfId="888" priority="1111" operator="beginsWith" text="Alto">
      <formula>LEFT(M51,LEN("Alto"))="Alto"</formula>
    </cfRule>
    <cfRule type="containsText" dxfId="887" priority="1112" operator="containsText" text="Medio">
      <formula>NOT(ISERROR(SEARCH("Medio",M51)))</formula>
    </cfRule>
    <cfRule type="beginsWith" dxfId="886" priority="1113" operator="beginsWith" text="Bajo">
      <formula>LEFT(M51,LEN("Bajo"))="Bajo"</formula>
    </cfRule>
    <cfRule type="containsText" dxfId="885" priority="1114" operator="containsText" text="Muy Bajo">
      <formula>NOT(ISERROR(SEARCH("Muy Bajo",M51)))</formula>
    </cfRule>
    <cfRule type="containsText" dxfId="884" priority="1115" operator="containsText" text="No Aplica">
      <formula>NOT(ISERROR(SEARCH("No Aplica",M51)))</formula>
    </cfRule>
  </conditionalFormatting>
  <conditionalFormatting sqref="N51">
    <cfRule type="containsText" dxfId="883" priority="1106" operator="containsText" text="MUY BAJA">
      <formula>NOT(ISERROR(SEARCH("MUY BAJA",N51)))</formula>
    </cfRule>
    <cfRule type="containsText" dxfId="882" priority="1107" operator="containsText" text="BAJA">
      <formula>NOT(ISERROR(SEARCH("BAJA",N51)))</formula>
    </cfRule>
    <cfRule type="containsText" dxfId="881" priority="1108" operator="containsText" text="MEDIA">
      <formula>NOT(ISERROR(SEARCH("MEDIA",N51)))</formula>
    </cfRule>
    <cfRule type="containsText" dxfId="880" priority="1109" operator="containsText" text="ALTA">
      <formula>NOT(ISERROR(SEARCH("ALTA",N51)))</formula>
    </cfRule>
  </conditionalFormatting>
  <conditionalFormatting sqref="N51">
    <cfRule type="containsText" dxfId="879" priority="1105" operator="containsText" text="MUY ALTA">
      <formula>NOT(ISERROR(SEARCH("MUY ALTA",N51)))</formula>
    </cfRule>
  </conditionalFormatting>
  <conditionalFormatting sqref="K53">
    <cfRule type="cellIs" dxfId="878" priority="1087" operator="equal">
      <formula>"No Aplica"</formula>
    </cfRule>
    <cfRule type="beginsWith" dxfId="877" priority="1088" operator="beginsWith" text="Alta">
      <formula>LEFT(K53,LEN("Alta"))="Alta"</formula>
    </cfRule>
    <cfRule type="containsText" dxfId="876" priority="1089" operator="containsText" text="Muy Alta">
      <formula>NOT(ISERROR(SEARCH("Muy Alta",K53)))</formula>
    </cfRule>
    <cfRule type="containsText" dxfId="875" priority="1090" operator="containsText" text="Muy Baja">
      <formula>NOT(ISERROR(SEARCH("Muy Baja",K53)))</formula>
    </cfRule>
    <cfRule type="beginsWith" dxfId="874" priority="1091" operator="beginsWith" text="Baja">
      <formula>LEFT(K53,LEN("Baja"))="Baja"</formula>
    </cfRule>
    <cfRule type="containsText" dxfId="873" priority="1092" operator="containsText" text="Media">
      <formula>NOT(ISERROR(SEARCH("Media",K53)))</formula>
    </cfRule>
  </conditionalFormatting>
  <conditionalFormatting sqref="G53">
    <cfRule type="cellIs" dxfId="872" priority="1099" operator="equal">
      <formula>"No Aplica"</formula>
    </cfRule>
    <cfRule type="beginsWith" dxfId="871" priority="1100" operator="beginsWith" text="Alta">
      <formula>LEFT(G53,LEN("Alta"))="Alta"</formula>
    </cfRule>
    <cfRule type="containsText" dxfId="870" priority="1101" operator="containsText" text="Muy Alta">
      <formula>NOT(ISERROR(SEARCH("Muy Alta",G53)))</formula>
    </cfRule>
    <cfRule type="containsText" dxfId="869" priority="1102" operator="containsText" text="Muy Baja">
      <formula>NOT(ISERROR(SEARCH("Muy Baja",G53)))</formula>
    </cfRule>
    <cfRule type="beginsWith" dxfId="868" priority="1103" operator="beginsWith" text="Baja">
      <formula>LEFT(G53,LEN("Baja"))="Baja"</formula>
    </cfRule>
    <cfRule type="containsText" dxfId="867" priority="1104" operator="containsText" text="Media">
      <formula>NOT(ISERROR(SEARCH("Media",G53)))</formula>
    </cfRule>
  </conditionalFormatting>
  <conditionalFormatting sqref="I53">
    <cfRule type="cellIs" dxfId="866" priority="1093" operator="equal">
      <formula>"No Aplica"</formula>
    </cfRule>
    <cfRule type="beginsWith" dxfId="865" priority="1094" operator="beginsWith" text="Alta">
      <formula>LEFT(I53,LEN("Alta"))="Alta"</formula>
    </cfRule>
    <cfRule type="containsText" dxfId="864" priority="1095" operator="containsText" text="Muy Alta">
      <formula>NOT(ISERROR(SEARCH("Muy Alta",I53)))</formula>
    </cfRule>
    <cfRule type="containsText" dxfId="863" priority="1096" operator="containsText" text="Muy Baja">
      <formula>NOT(ISERROR(SEARCH("Muy Baja",I53)))</formula>
    </cfRule>
    <cfRule type="beginsWith" dxfId="862" priority="1097" operator="beginsWith" text="Baja">
      <formula>LEFT(I53,LEN("Baja"))="Baja"</formula>
    </cfRule>
    <cfRule type="containsText" dxfId="861" priority="1098" operator="containsText" text="Media">
      <formula>NOT(ISERROR(SEARCH("Media",I53)))</formula>
    </cfRule>
  </conditionalFormatting>
  <conditionalFormatting sqref="M53">
    <cfRule type="containsText" dxfId="860" priority="1081" operator="containsText" text="Muy Alto">
      <formula>NOT(ISERROR(SEARCH("Muy Alto",M53)))</formula>
    </cfRule>
    <cfRule type="beginsWith" dxfId="859" priority="1082" operator="beginsWith" text="Alto">
      <formula>LEFT(M53,LEN("Alto"))="Alto"</formula>
    </cfRule>
    <cfRule type="containsText" dxfId="858" priority="1083" operator="containsText" text="Medio">
      <formula>NOT(ISERROR(SEARCH("Medio",M53)))</formula>
    </cfRule>
    <cfRule type="beginsWith" dxfId="857" priority="1084" operator="beginsWith" text="Bajo">
      <formula>LEFT(M53,LEN("Bajo"))="Bajo"</formula>
    </cfRule>
    <cfRule type="containsText" dxfId="856" priority="1085" operator="containsText" text="Muy Bajo">
      <formula>NOT(ISERROR(SEARCH("Muy Bajo",M53)))</formula>
    </cfRule>
    <cfRule type="containsText" dxfId="855" priority="1086" operator="containsText" text="No Aplica">
      <formula>NOT(ISERROR(SEARCH("No Aplica",M53)))</formula>
    </cfRule>
  </conditionalFormatting>
  <conditionalFormatting sqref="N53">
    <cfRule type="containsText" dxfId="854" priority="1077" operator="containsText" text="MUY BAJA">
      <formula>NOT(ISERROR(SEARCH("MUY BAJA",N53)))</formula>
    </cfRule>
    <cfRule type="containsText" dxfId="853" priority="1078" operator="containsText" text="BAJA">
      <formula>NOT(ISERROR(SEARCH("BAJA",N53)))</formula>
    </cfRule>
    <cfRule type="containsText" dxfId="852" priority="1079" operator="containsText" text="MEDIA">
      <formula>NOT(ISERROR(SEARCH("MEDIA",N53)))</formula>
    </cfRule>
    <cfRule type="containsText" dxfId="851" priority="1080" operator="containsText" text="ALTA">
      <formula>NOT(ISERROR(SEARCH("ALTA",N53)))</formula>
    </cfRule>
  </conditionalFormatting>
  <conditionalFormatting sqref="N53">
    <cfRule type="containsText" dxfId="850" priority="1076" operator="containsText" text="MUY ALTA">
      <formula>NOT(ISERROR(SEARCH("MUY ALTA",N53)))</formula>
    </cfRule>
  </conditionalFormatting>
  <conditionalFormatting sqref="K66">
    <cfRule type="cellIs" dxfId="849" priority="1029" operator="equal">
      <formula>"No Aplica"</formula>
    </cfRule>
    <cfRule type="beginsWith" dxfId="848" priority="1030" operator="beginsWith" text="Alta">
      <formula>LEFT(K66,LEN("Alta"))="Alta"</formula>
    </cfRule>
    <cfRule type="containsText" dxfId="847" priority="1031" operator="containsText" text="Muy Alta">
      <formula>NOT(ISERROR(SEARCH("Muy Alta",K66)))</formula>
    </cfRule>
    <cfRule type="containsText" dxfId="846" priority="1032" operator="containsText" text="Muy Baja">
      <formula>NOT(ISERROR(SEARCH("Muy Baja",K66)))</formula>
    </cfRule>
    <cfRule type="beginsWith" dxfId="845" priority="1033" operator="beginsWith" text="Baja">
      <formula>LEFT(K66,LEN("Baja"))="Baja"</formula>
    </cfRule>
    <cfRule type="containsText" dxfId="844" priority="1034" operator="containsText" text="Media">
      <formula>NOT(ISERROR(SEARCH("Media",K66)))</formula>
    </cfRule>
  </conditionalFormatting>
  <conditionalFormatting sqref="G66">
    <cfRule type="cellIs" dxfId="843" priority="1041" operator="equal">
      <formula>"No Aplica"</formula>
    </cfRule>
    <cfRule type="beginsWith" dxfId="842" priority="1042" operator="beginsWith" text="Alta">
      <formula>LEFT(G66,LEN("Alta"))="Alta"</formula>
    </cfRule>
    <cfRule type="containsText" dxfId="841" priority="1043" operator="containsText" text="Muy Alta">
      <formula>NOT(ISERROR(SEARCH("Muy Alta",G66)))</formula>
    </cfRule>
    <cfRule type="containsText" dxfId="840" priority="1044" operator="containsText" text="Muy Baja">
      <formula>NOT(ISERROR(SEARCH("Muy Baja",G66)))</formula>
    </cfRule>
    <cfRule type="beginsWith" dxfId="839" priority="1045" operator="beginsWith" text="Baja">
      <formula>LEFT(G66,LEN("Baja"))="Baja"</formula>
    </cfRule>
    <cfRule type="containsText" dxfId="838" priority="1046" operator="containsText" text="Media">
      <formula>NOT(ISERROR(SEARCH("Media",G66)))</formula>
    </cfRule>
  </conditionalFormatting>
  <conditionalFormatting sqref="I66">
    <cfRule type="cellIs" dxfId="837" priority="1035" operator="equal">
      <formula>"No Aplica"</formula>
    </cfRule>
    <cfRule type="beginsWith" dxfId="836" priority="1036" operator="beginsWith" text="Alta">
      <formula>LEFT(I66,LEN("Alta"))="Alta"</formula>
    </cfRule>
    <cfRule type="containsText" dxfId="835" priority="1037" operator="containsText" text="Muy Alta">
      <formula>NOT(ISERROR(SEARCH("Muy Alta",I66)))</formula>
    </cfRule>
    <cfRule type="containsText" dxfId="834" priority="1038" operator="containsText" text="Muy Baja">
      <formula>NOT(ISERROR(SEARCH("Muy Baja",I66)))</formula>
    </cfRule>
    <cfRule type="beginsWith" dxfId="833" priority="1039" operator="beginsWith" text="Baja">
      <formula>LEFT(I66,LEN("Baja"))="Baja"</formula>
    </cfRule>
    <cfRule type="containsText" dxfId="832" priority="1040" operator="containsText" text="Media">
      <formula>NOT(ISERROR(SEARCH("Media",I66)))</formula>
    </cfRule>
  </conditionalFormatting>
  <conditionalFormatting sqref="M66">
    <cfRule type="containsText" dxfId="831" priority="1023" operator="containsText" text="Muy Alto">
      <formula>NOT(ISERROR(SEARCH("Muy Alto",M66)))</formula>
    </cfRule>
    <cfRule type="beginsWith" dxfId="830" priority="1024" operator="beginsWith" text="Alto">
      <formula>LEFT(M66,LEN("Alto"))="Alto"</formula>
    </cfRule>
    <cfRule type="containsText" dxfId="829" priority="1025" operator="containsText" text="Medio">
      <formula>NOT(ISERROR(SEARCH("Medio",M66)))</formula>
    </cfRule>
    <cfRule type="beginsWith" dxfId="828" priority="1026" operator="beginsWith" text="Bajo">
      <formula>LEFT(M66,LEN("Bajo"))="Bajo"</formula>
    </cfRule>
    <cfRule type="containsText" dxfId="827" priority="1027" operator="containsText" text="Muy Bajo">
      <formula>NOT(ISERROR(SEARCH("Muy Bajo",M66)))</formula>
    </cfRule>
    <cfRule type="containsText" dxfId="826" priority="1028" operator="containsText" text="No Aplica">
      <formula>NOT(ISERROR(SEARCH("No Aplica",M66)))</formula>
    </cfRule>
  </conditionalFormatting>
  <conditionalFormatting sqref="N66">
    <cfRule type="containsText" dxfId="825" priority="1019" operator="containsText" text="MUY BAJA">
      <formula>NOT(ISERROR(SEARCH("MUY BAJA",N66)))</formula>
    </cfRule>
    <cfRule type="containsText" dxfId="824" priority="1020" operator="containsText" text="BAJA">
      <formula>NOT(ISERROR(SEARCH("BAJA",N66)))</formula>
    </cfRule>
    <cfRule type="containsText" dxfId="823" priority="1021" operator="containsText" text="MEDIA">
      <formula>NOT(ISERROR(SEARCH("MEDIA",N66)))</formula>
    </cfRule>
    <cfRule type="containsText" dxfId="822" priority="1022" operator="containsText" text="ALTA">
      <formula>NOT(ISERROR(SEARCH("ALTA",N66)))</formula>
    </cfRule>
  </conditionalFormatting>
  <conditionalFormatting sqref="N66">
    <cfRule type="containsText" dxfId="821" priority="1018" operator="containsText" text="MUY ALTA">
      <formula>NOT(ISERROR(SEARCH("MUY ALTA",N66)))</formula>
    </cfRule>
  </conditionalFormatting>
  <conditionalFormatting sqref="K68">
    <cfRule type="cellIs" dxfId="820" priority="1000" operator="equal">
      <formula>"No Aplica"</formula>
    </cfRule>
    <cfRule type="beginsWith" dxfId="819" priority="1001" operator="beginsWith" text="Alta">
      <formula>LEFT(K68,LEN("Alta"))="Alta"</formula>
    </cfRule>
    <cfRule type="containsText" dxfId="818" priority="1002" operator="containsText" text="Muy Alta">
      <formula>NOT(ISERROR(SEARCH("Muy Alta",K68)))</formula>
    </cfRule>
    <cfRule type="containsText" dxfId="817" priority="1003" operator="containsText" text="Muy Baja">
      <formula>NOT(ISERROR(SEARCH("Muy Baja",K68)))</formula>
    </cfRule>
    <cfRule type="beginsWith" dxfId="816" priority="1004" operator="beginsWith" text="Baja">
      <formula>LEFT(K68,LEN("Baja"))="Baja"</formula>
    </cfRule>
    <cfRule type="containsText" dxfId="815" priority="1005" operator="containsText" text="Media">
      <formula>NOT(ISERROR(SEARCH("Media",K68)))</formula>
    </cfRule>
  </conditionalFormatting>
  <conditionalFormatting sqref="G68">
    <cfRule type="cellIs" dxfId="814" priority="1012" operator="equal">
      <formula>"No Aplica"</formula>
    </cfRule>
    <cfRule type="beginsWith" dxfId="813" priority="1013" operator="beginsWith" text="Alta">
      <formula>LEFT(G68,LEN("Alta"))="Alta"</formula>
    </cfRule>
    <cfRule type="containsText" dxfId="812" priority="1014" operator="containsText" text="Muy Alta">
      <formula>NOT(ISERROR(SEARCH("Muy Alta",G68)))</formula>
    </cfRule>
    <cfRule type="containsText" dxfId="811" priority="1015" operator="containsText" text="Muy Baja">
      <formula>NOT(ISERROR(SEARCH("Muy Baja",G68)))</formula>
    </cfRule>
    <cfRule type="beginsWith" dxfId="810" priority="1016" operator="beginsWith" text="Baja">
      <formula>LEFT(G68,LEN("Baja"))="Baja"</formula>
    </cfRule>
    <cfRule type="containsText" dxfId="809" priority="1017" operator="containsText" text="Media">
      <formula>NOT(ISERROR(SEARCH("Media",G68)))</formula>
    </cfRule>
  </conditionalFormatting>
  <conditionalFormatting sqref="I68">
    <cfRule type="cellIs" dxfId="808" priority="1006" operator="equal">
      <formula>"No Aplica"</formula>
    </cfRule>
    <cfRule type="beginsWith" dxfId="807" priority="1007" operator="beginsWith" text="Alta">
      <formula>LEFT(I68,LEN("Alta"))="Alta"</formula>
    </cfRule>
    <cfRule type="containsText" dxfId="806" priority="1008" operator="containsText" text="Muy Alta">
      <formula>NOT(ISERROR(SEARCH("Muy Alta",I68)))</formula>
    </cfRule>
    <cfRule type="containsText" dxfId="805" priority="1009" operator="containsText" text="Muy Baja">
      <formula>NOT(ISERROR(SEARCH("Muy Baja",I68)))</formula>
    </cfRule>
    <cfRule type="beginsWith" dxfId="804" priority="1010" operator="beginsWith" text="Baja">
      <formula>LEFT(I68,LEN("Baja"))="Baja"</formula>
    </cfRule>
    <cfRule type="containsText" dxfId="803" priority="1011" operator="containsText" text="Media">
      <formula>NOT(ISERROR(SEARCH("Media",I68)))</formula>
    </cfRule>
  </conditionalFormatting>
  <conditionalFormatting sqref="M68">
    <cfRule type="containsText" dxfId="802" priority="994" operator="containsText" text="Muy Alto">
      <formula>NOT(ISERROR(SEARCH("Muy Alto",M68)))</formula>
    </cfRule>
    <cfRule type="beginsWith" dxfId="801" priority="995" operator="beginsWith" text="Alto">
      <formula>LEFT(M68,LEN("Alto"))="Alto"</formula>
    </cfRule>
    <cfRule type="containsText" dxfId="800" priority="996" operator="containsText" text="Medio">
      <formula>NOT(ISERROR(SEARCH("Medio",M68)))</formula>
    </cfRule>
    <cfRule type="beginsWith" dxfId="799" priority="997" operator="beginsWith" text="Bajo">
      <formula>LEFT(M68,LEN("Bajo"))="Bajo"</formula>
    </cfRule>
    <cfRule type="containsText" dxfId="798" priority="998" operator="containsText" text="Muy Bajo">
      <formula>NOT(ISERROR(SEARCH("Muy Bajo",M68)))</formula>
    </cfRule>
    <cfRule type="containsText" dxfId="797" priority="999" operator="containsText" text="No Aplica">
      <formula>NOT(ISERROR(SEARCH("No Aplica",M68)))</formula>
    </cfRule>
  </conditionalFormatting>
  <conditionalFormatting sqref="N68">
    <cfRule type="containsText" dxfId="796" priority="990" operator="containsText" text="MUY BAJA">
      <formula>NOT(ISERROR(SEARCH("MUY BAJA",N68)))</formula>
    </cfRule>
    <cfRule type="containsText" dxfId="795" priority="991" operator="containsText" text="BAJA">
      <formula>NOT(ISERROR(SEARCH("BAJA",N68)))</formula>
    </cfRule>
    <cfRule type="containsText" dxfId="794" priority="992" operator="containsText" text="MEDIA">
      <formula>NOT(ISERROR(SEARCH("MEDIA",N68)))</formula>
    </cfRule>
    <cfRule type="containsText" dxfId="793" priority="993" operator="containsText" text="ALTA">
      <formula>NOT(ISERROR(SEARCH("ALTA",N68)))</formula>
    </cfRule>
  </conditionalFormatting>
  <conditionalFormatting sqref="N68">
    <cfRule type="containsText" dxfId="792" priority="989" operator="containsText" text="MUY ALTA">
      <formula>NOT(ISERROR(SEARCH("MUY ALTA",N68)))</formula>
    </cfRule>
  </conditionalFormatting>
  <conditionalFormatting sqref="K70">
    <cfRule type="cellIs" dxfId="791" priority="971" operator="equal">
      <formula>"No Aplica"</formula>
    </cfRule>
    <cfRule type="beginsWith" dxfId="790" priority="972" operator="beginsWith" text="Alta">
      <formula>LEFT(K70,LEN("Alta"))="Alta"</formula>
    </cfRule>
    <cfRule type="containsText" dxfId="789" priority="973" operator="containsText" text="Muy Alta">
      <formula>NOT(ISERROR(SEARCH("Muy Alta",K70)))</formula>
    </cfRule>
    <cfRule type="containsText" dxfId="788" priority="974" operator="containsText" text="Muy Baja">
      <formula>NOT(ISERROR(SEARCH("Muy Baja",K70)))</formula>
    </cfRule>
    <cfRule type="beginsWith" dxfId="787" priority="975" operator="beginsWith" text="Baja">
      <formula>LEFT(K70,LEN("Baja"))="Baja"</formula>
    </cfRule>
    <cfRule type="containsText" dxfId="786" priority="976" operator="containsText" text="Media">
      <formula>NOT(ISERROR(SEARCH("Media",K70)))</formula>
    </cfRule>
  </conditionalFormatting>
  <conditionalFormatting sqref="G70">
    <cfRule type="cellIs" dxfId="785" priority="983" operator="equal">
      <formula>"No Aplica"</formula>
    </cfRule>
    <cfRule type="beginsWith" dxfId="784" priority="984" operator="beginsWith" text="Alta">
      <formula>LEFT(G70,LEN("Alta"))="Alta"</formula>
    </cfRule>
    <cfRule type="containsText" dxfId="783" priority="985" operator="containsText" text="Muy Alta">
      <formula>NOT(ISERROR(SEARCH("Muy Alta",G70)))</formula>
    </cfRule>
    <cfRule type="containsText" dxfId="782" priority="986" operator="containsText" text="Muy Baja">
      <formula>NOT(ISERROR(SEARCH("Muy Baja",G70)))</formula>
    </cfRule>
    <cfRule type="beginsWith" dxfId="781" priority="987" operator="beginsWith" text="Baja">
      <formula>LEFT(G70,LEN("Baja"))="Baja"</formula>
    </cfRule>
    <cfRule type="containsText" dxfId="780" priority="988" operator="containsText" text="Media">
      <formula>NOT(ISERROR(SEARCH("Media",G70)))</formula>
    </cfRule>
  </conditionalFormatting>
  <conditionalFormatting sqref="I70">
    <cfRule type="cellIs" dxfId="779" priority="977" operator="equal">
      <formula>"No Aplica"</formula>
    </cfRule>
    <cfRule type="beginsWith" dxfId="778" priority="978" operator="beginsWith" text="Alta">
      <formula>LEFT(I70,LEN("Alta"))="Alta"</formula>
    </cfRule>
    <cfRule type="containsText" dxfId="777" priority="979" operator="containsText" text="Muy Alta">
      <formula>NOT(ISERROR(SEARCH("Muy Alta",I70)))</formula>
    </cfRule>
    <cfRule type="containsText" dxfId="776" priority="980" operator="containsText" text="Muy Baja">
      <formula>NOT(ISERROR(SEARCH("Muy Baja",I70)))</formula>
    </cfRule>
    <cfRule type="beginsWith" dxfId="775" priority="981" operator="beginsWith" text="Baja">
      <formula>LEFT(I70,LEN("Baja"))="Baja"</formula>
    </cfRule>
    <cfRule type="containsText" dxfId="774" priority="982" operator="containsText" text="Media">
      <formula>NOT(ISERROR(SEARCH("Media",I70)))</formula>
    </cfRule>
  </conditionalFormatting>
  <conditionalFormatting sqref="M70">
    <cfRule type="containsText" dxfId="773" priority="965" operator="containsText" text="Muy Alto">
      <formula>NOT(ISERROR(SEARCH("Muy Alto",M70)))</formula>
    </cfRule>
    <cfRule type="beginsWith" dxfId="772" priority="966" operator="beginsWith" text="Alto">
      <formula>LEFT(M70,LEN("Alto"))="Alto"</formula>
    </cfRule>
    <cfRule type="containsText" dxfId="771" priority="967" operator="containsText" text="Medio">
      <formula>NOT(ISERROR(SEARCH("Medio",M70)))</formula>
    </cfRule>
    <cfRule type="beginsWith" dxfId="770" priority="968" operator="beginsWith" text="Bajo">
      <formula>LEFT(M70,LEN("Bajo"))="Bajo"</formula>
    </cfRule>
    <cfRule type="containsText" dxfId="769" priority="969" operator="containsText" text="Muy Bajo">
      <formula>NOT(ISERROR(SEARCH("Muy Bajo",M70)))</formula>
    </cfRule>
    <cfRule type="containsText" dxfId="768" priority="970" operator="containsText" text="No Aplica">
      <formula>NOT(ISERROR(SEARCH("No Aplica",M70)))</formula>
    </cfRule>
  </conditionalFormatting>
  <conditionalFormatting sqref="N70">
    <cfRule type="containsText" dxfId="767" priority="961" operator="containsText" text="MUY BAJA">
      <formula>NOT(ISERROR(SEARCH("MUY BAJA",N70)))</formula>
    </cfRule>
    <cfRule type="containsText" dxfId="766" priority="962" operator="containsText" text="BAJA">
      <formula>NOT(ISERROR(SEARCH("BAJA",N70)))</formula>
    </cfRule>
    <cfRule type="containsText" dxfId="765" priority="963" operator="containsText" text="MEDIA">
      <formula>NOT(ISERROR(SEARCH("MEDIA",N70)))</formula>
    </cfRule>
    <cfRule type="containsText" dxfId="764" priority="964" operator="containsText" text="ALTA">
      <formula>NOT(ISERROR(SEARCH("ALTA",N70)))</formula>
    </cfRule>
  </conditionalFormatting>
  <conditionalFormatting sqref="N70">
    <cfRule type="containsText" dxfId="763" priority="960" operator="containsText" text="MUY ALTA">
      <formula>NOT(ISERROR(SEARCH("MUY ALTA",N70)))</formula>
    </cfRule>
  </conditionalFormatting>
  <conditionalFormatting sqref="K72">
    <cfRule type="cellIs" dxfId="762" priority="942" operator="equal">
      <formula>"No Aplica"</formula>
    </cfRule>
    <cfRule type="beginsWith" dxfId="761" priority="943" operator="beginsWith" text="Alta">
      <formula>LEFT(K72,LEN("Alta"))="Alta"</formula>
    </cfRule>
    <cfRule type="containsText" dxfId="760" priority="944" operator="containsText" text="Muy Alta">
      <formula>NOT(ISERROR(SEARCH("Muy Alta",K72)))</formula>
    </cfRule>
    <cfRule type="containsText" dxfId="759" priority="945" operator="containsText" text="Muy Baja">
      <formula>NOT(ISERROR(SEARCH("Muy Baja",K72)))</formula>
    </cfRule>
    <cfRule type="beginsWith" dxfId="758" priority="946" operator="beginsWith" text="Baja">
      <formula>LEFT(K72,LEN("Baja"))="Baja"</formula>
    </cfRule>
    <cfRule type="containsText" dxfId="757" priority="947" operator="containsText" text="Media">
      <formula>NOT(ISERROR(SEARCH("Media",K72)))</formula>
    </cfRule>
  </conditionalFormatting>
  <conditionalFormatting sqref="G72">
    <cfRule type="cellIs" dxfId="756" priority="954" operator="equal">
      <formula>"No Aplica"</formula>
    </cfRule>
    <cfRule type="beginsWith" dxfId="755" priority="955" operator="beginsWith" text="Alta">
      <formula>LEFT(G72,LEN("Alta"))="Alta"</formula>
    </cfRule>
    <cfRule type="containsText" dxfId="754" priority="956" operator="containsText" text="Muy Alta">
      <formula>NOT(ISERROR(SEARCH("Muy Alta",G72)))</formula>
    </cfRule>
    <cfRule type="containsText" dxfId="753" priority="957" operator="containsText" text="Muy Baja">
      <formula>NOT(ISERROR(SEARCH("Muy Baja",G72)))</formula>
    </cfRule>
    <cfRule type="beginsWith" dxfId="752" priority="958" operator="beginsWith" text="Baja">
      <formula>LEFT(G72,LEN("Baja"))="Baja"</formula>
    </cfRule>
    <cfRule type="containsText" dxfId="751" priority="959" operator="containsText" text="Media">
      <formula>NOT(ISERROR(SEARCH("Media",G72)))</formula>
    </cfRule>
  </conditionalFormatting>
  <conditionalFormatting sqref="I72">
    <cfRule type="cellIs" dxfId="750" priority="948" operator="equal">
      <formula>"No Aplica"</formula>
    </cfRule>
    <cfRule type="beginsWith" dxfId="749" priority="949" operator="beginsWith" text="Alta">
      <formula>LEFT(I72,LEN("Alta"))="Alta"</formula>
    </cfRule>
    <cfRule type="containsText" dxfId="748" priority="950" operator="containsText" text="Muy Alta">
      <formula>NOT(ISERROR(SEARCH("Muy Alta",I72)))</formula>
    </cfRule>
    <cfRule type="containsText" dxfId="747" priority="951" operator="containsText" text="Muy Baja">
      <formula>NOT(ISERROR(SEARCH("Muy Baja",I72)))</formula>
    </cfRule>
    <cfRule type="beginsWith" dxfId="746" priority="952" operator="beginsWith" text="Baja">
      <formula>LEFT(I72,LEN("Baja"))="Baja"</formula>
    </cfRule>
    <cfRule type="containsText" dxfId="745" priority="953" operator="containsText" text="Media">
      <formula>NOT(ISERROR(SEARCH("Media",I72)))</formula>
    </cfRule>
  </conditionalFormatting>
  <conditionalFormatting sqref="M72">
    <cfRule type="containsText" dxfId="744" priority="936" operator="containsText" text="Muy Alto">
      <formula>NOT(ISERROR(SEARCH("Muy Alto",M72)))</formula>
    </cfRule>
    <cfRule type="beginsWith" dxfId="743" priority="937" operator="beginsWith" text="Alto">
      <formula>LEFT(M72,LEN("Alto"))="Alto"</formula>
    </cfRule>
    <cfRule type="containsText" dxfId="742" priority="938" operator="containsText" text="Medio">
      <formula>NOT(ISERROR(SEARCH("Medio",M72)))</formula>
    </cfRule>
    <cfRule type="beginsWith" dxfId="741" priority="939" operator="beginsWith" text="Bajo">
      <formula>LEFT(M72,LEN("Bajo"))="Bajo"</formula>
    </cfRule>
    <cfRule type="containsText" dxfId="740" priority="940" operator="containsText" text="Muy Bajo">
      <formula>NOT(ISERROR(SEARCH("Muy Bajo",M72)))</formula>
    </cfRule>
    <cfRule type="containsText" dxfId="739" priority="941" operator="containsText" text="No Aplica">
      <formula>NOT(ISERROR(SEARCH("No Aplica",M72)))</formula>
    </cfRule>
  </conditionalFormatting>
  <conditionalFormatting sqref="N72">
    <cfRule type="containsText" dxfId="738" priority="932" operator="containsText" text="MUY BAJA">
      <formula>NOT(ISERROR(SEARCH("MUY BAJA",N72)))</formula>
    </cfRule>
    <cfRule type="containsText" dxfId="737" priority="933" operator="containsText" text="BAJA">
      <formula>NOT(ISERROR(SEARCH("BAJA",N72)))</formula>
    </cfRule>
    <cfRule type="containsText" dxfId="736" priority="934" operator="containsText" text="MEDIA">
      <formula>NOT(ISERROR(SEARCH("MEDIA",N72)))</formula>
    </cfRule>
    <cfRule type="containsText" dxfId="735" priority="935" operator="containsText" text="ALTA">
      <formula>NOT(ISERROR(SEARCH("ALTA",N72)))</formula>
    </cfRule>
  </conditionalFormatting>
  <conditionalFormatting sqref="N72">
    <cfRule type="containsText" dxfId="734" priority="931" operator="containsText" text="MUY ALTA">
      <formula>NOT(ISERROR(SEARCH("MUY ALTA",N72)))</formula>
    </cfRule>
  </conditionalFormatting>
  <conditionalFormatting sqref="K74">
    <cfRule type="cellIs" dxfId="733" priority="913" operator="equal">
      <formula>"No Aplica"</formula>
    </cfRule>
    <cfRule type="beginsWith" dxfId="732" priority="914" operator="beginsWith" text="Alta">
      <formula>LEFT(K74,LEN("Alta"))="Alta"</formula>
    </cfRule>
    <cfRule type="containsText" dxfId="731" priority="915" operator="containsText" text="Muy Alta">
      <formula>NOT(ISERROR(SEARCH("Muy Alta",K74)))</formula>
    </cfRule>
    <cfRule type="containsText" dxfId="730" priority="916" operator="containsText" text="Muy Baja">
      <formula>NOT(ISERROR(SEARCH("Muy Baja",K74)))</formula>
    </cfRule>
    <cfRule type="beginsWith" dxfId="729" priority="917" operator="beginsWith" text="Baja">
      <formula>LEFT(K74,LEN("Baja"))="Baja"</formula>
    </cfRule>
    <cfRule type="containsText" dxfId="728" priority="918" operator="containsText" text="Media">
      <formula>NOT(ISERROR(SEARCH("Media",K74)))</formula>
    </cfRule>
  </conditionalFormatting>
  <conditionalFormatting sqref="G74">
    <cfRule type="cellIs" dxfId="727" priority="925" operator="equal">
      <formula>"No Aplica"</formula>
    </cfRule>
    <cfRule type="beginsWith" dxfId="726" priority="926" operator="beginsWith" text="Alta">
      <formula>LEFT(G74,LEN("Alta"))="Alta"</formula>
    </cfRule>
    <cfRule type="containsText" dxfId="725" priority="927" operator="containsText" text="Muy Alta">
      <formula>NOT(ISERROR(SEARCH("Muy Alta",G74)))</formula>
    </cfRule>
    <cfRule type="containsText" dxfId="724" priority="928" operator="containsText" text="Muy Baja">
      <formula>NOT(ISERROR(SEARCH("Muy Baja",G74)))</formula>
    </cfRule>
    <cfRule type="beginsWith" dxfId="723" priority="929" operator="beginsWith" text="Baja">
      <formula>LEFT(G74,LEN("Baja"))="Baja"</formula>
    </cfRule>
    <cfRule type="containsText" dxfId="722" priority="930" operator="containsText" text="Media">
      <formula>NOT(ISERROR(SEARCH("Media",G74)))</formula>
    </cfRule>
  </conditionalFormatting>
  <conditionalFormatting sqref="I74">
    <cfRule type="cellIs" dxfId="721" priority="919" operator="equal">
      <formula>"No Aplica"</formula>
    </cfRule>
    <cfRule type="beginsWith" dxfId="720" priority="920" operator="beginsWith" text="Alta">
      <formula>LEFT(I74,LEN("Alta"))="Alta"</formula>
    </cfRule>
    <cfRule type="containsText" dxfId="719" priority="921" operator="containsText" text="Muy Alta">
      <formula>NOT(ISERROR(SEARCH("Muy Alta",I74)))</formula>
    </cfRule>
    <cfRule type="containsText" dxfId="718" priority="922" operator="containsText" text="Muy Baja">
      <formula>NOT(ISERROR(SEARCH("Muy Baja",I74)))</formula>
    </cfRule>
    <cfRule type="beginsWith" dxfId="717" priority="923" operator="beginsWith" text="Baja">
      <formula>LEFT(I74,LEN("Baja"))="Baja"</formula>
    </cfRule>
    <cfRule type="containsText" dxfId="716" priority="924" operator="containsText" text="Media">
      <formula>NOT(ISERROR(SEARCH("Media",I74)))</formula>
    </cfRule>
  </conditionalFormatting>
  <conditionalFormatting sqref="M74">
    <cfRule type="containsText" dxfId="715" priority="907" operator="containsText" text="Muy Alto">
      <formula>NOT(ISERROR(SEARCH("Muy Alto",M74)))</formula>
    </cfRule>
    <cfRule type="beginsWith" dxfId="714" priority="908" operator="beginsWith" text="Alto">
      <formula>LEFT(M74,LEN("Alto"))="Alto"</formula>
    </cfRule>
    <cfRule type="containsText" dxfId="713" priority="909" operator="containsText" text="Medio">
      <formula>NOT(ISERROR(SEARCH("Medio",M74)))</formula>
    </cfRule>
    <cfRule type="beginsWith" dxfId="712" priority="910" operator="beginsWith" text="Bajo">
      <formula>LEFT(M74,LEN("Bajo"))="Bajo"</formula>
    </cfRule>
    <cfRule type="containsText" dxfId="711" priority="911" operator="containsText" text="Muy Bajo">
      <formula>NOT(ISERROR(SEARCH("Muy Bajo",M74)))</formula>
    </cfRule>
    <cfRule type="containsText" dxfId="710" priority="912" operator="containsText" text="No Aplica">
      <formula>NOT(ISERROR(SEARCH("No Aplica",M74)))</formula>
    </cfRule>
  </conditionalFormatting>
  <conditionalFormatting sqref="N74">
    <cfRule type="containsText" dxfId="709" priority="903" operator="containsText" text="MUY BAJA">
      <formula>NOT(ISERROR(SEARCH("MUY BAJA",N74)))</formula>
    </cfRule>
    <cfRule type="containsText" dxfId="708" priority="904" operator="containsText" text="BAJA">
      <formula>NOT(ISERROR(SEARCH("BAJA",N74)))</formula>
    </cfRule>
    <cfRule type="containsText" dxfId="707" priority="905" operator="containsText" text="MEDIA">
      <formula>NOT(ISERROR(SEARCH("MEDIA",N74)))</formula>
    </cfRule>
    <cfRule type="containsText" dxfId="706" priority="906" operator="containsText" text="ALTA">
      <formula>NOT(ISERROR(SEARCH("ALTA",N74)))</formula>
    </cfRule>
  </conditionalFormatting>
  <conditionalFormatting sqref="N74">
    <cfRule type="containsText" dxfId="705" priority="902" operator="containsText" text="MUY ALTA">
      <formula>NOT(ISERROR(SEARCH("MUY ALTA",N74)))</formula>
    </cfRule>
  </conditionalFormatting>
  <conditionalFormatting sqref="K76">
    <cfRule type="cellIs" dxfId="704" priority="884" operator="equal">
      <formula>"No Aplica"</formula>
    </cfRule>
    <cfRule type="beginsWith" dxfId="703" priority="885" operator="beginsWith" text="Alta">
      <formula>LEFT(K76,LEN("Alta"))="Alta"</formula>
    </cfRule>
    <cfRule type="containsText" dxfId="702" priority="886" operator="containsText" text="Muy Alta">
      <formula>NOT(ISERROR(SEARCH("Muy Alta",K76)))</formula>
    </cfRule>
    <cfRule type="containsText" dxfId="701" priority="887" operator="containsText" text="Muy Baja">
      <formula>NOT(ISERROR(SEARCH("Muy Baja",K76)))</formula>
    </cfRule>
    <cfRule type="beginsWith" dxfId="700" priority="888" operator="beginsWith" text="Baja">
      <formula>LEFT(K76,LEN("Baja"))="Baja"</formula>
    </cfRule>
    <cfRule type="containsText" dxfId="699" priority="889" operator="containsText" text="Media">
      <formula>NOT(ISERROR(SEARCH("Media",K76)))</formula>
    </cfRule>
  </conditionalFormatting>
  <conditionalFormatting sqref="G76">
    <cfRule type="cellIs" dxfId="698" priority="896" operator="equal">
      <formula>"No Aplica"</formula>
    </cfRule>
    <cfRule type="beginsWith" dxfId="697" priority="897" operator="beginsWith" text="Alta">
      <formula>LEFT(G76,LEN("Alta"))="Alta"</formula>
    </cfRule>
    <cfRule type="containsText" dxfId="696" priority="898" operator="containsText" text="Muy Alta">
      <formula>NOT(ISERROR(SEARCH("Muy Alta",G76)))</formula>
    </cfRule>
    <cfRule type="containsText" dxfId="695" priority="899" operator="containsText" text="Muy Baja">
      <formula>NOT(ISERROR(SEARCH("Muy Baja",G76)))</formula>
    </cfRule>
    <cfRule type="beginsWith" dxfId="694" priority="900" operator="beginsWith" text="Baja">
      <formula>LEFT(G76,LEN("Baja"))="Baja"</formula>
    </cfRule>
    <cfRule type="containsText" dxfId="693" priority="901" operator="containsText" text="Media">
      <formula>NOT(ISERROR(SEARCH("Media",G76)))</formula>
    </cfRule>
  </conditionalFormatting>
  <conditionalFormatting sqref="I76">
    <cfRule type="cellIs" dxfId="692" priority="890" operator="equal">
      <formula>"No Aplica"</formula>
    </cfRule>
    <cfRule type="beginsWith" dxfId="691" priority="891" operator="beginsWith" text="Alta">
      <formula>LEFT(I76,LEN("Alta"))="Alta"</formula>
    </cfRule>
    <cfRule type="containsText" dxfId="690" priority="892" operator="containsText" text="Muy Alta">
      <formula>NOT(ISERROR(SEARCH("Muy Alta",I76)))</formula>
    </cfRule>
    <cfRule type="containsText" dxfId="689" priority="893" operator="containsText" text="Muy Baja">
      <formula>NOT(ISERROR(SEARCH("Muy Baja",I76)))</formula>
    </cfRule>
    <cfRule type="beginsWith" dxfId="688" priority="894" operator="beginsWith" text="Baja">
      <formula>LEFT(I76,LEN("Baja"))="Baja"</formula>
    </cfRule>
    <cfRule type="containsText" dxfId="687" priority="895" operator="containsText" text="Media">
      <formula>NOT(ISERROR(SEARCH("Media",I76)))</formula>
    </cfRule>
  </conditionalFormatting>
  <conditionalFormatting sqref="M76">
    <cfRule type="containsText" dxfId="686" priority="878" operator="containsText" text="Muy Alto">
      <formula>NOT(ISERROR(SEARCH("Muy Alto",M76)))</formula>
    </cfRule>
    <cfRule type="beginsWith" dxfId="685" priority="879" operator="beginsWith" text="Alto">
      <formula>LEFT(M76,LEN("Alto"))="Alto"</formula>
    </cfRule>
    <cfRule type="containsText" dxfId="684" priority="880" operator="containsText" text="Medio">
      <formula>NOT(ISERROR(SEARCH("Medio",M76)))</formula>
    </cfRule>
    <cfRule type="beginsWith" dxfId="683" priority="881" operator="beginsWith" text="Bajo">
      <formula>LEFT(M76,LEN("Bajo"))="Bajo"</formula>
    </cfRule>
    <cfRule type="containsText" dxfId="682" priority="882" operator="containsText" text="Muy Bajo">
      <formula>NOT(ISERROR(SEARCH("Muy Bajo",M76)))</formula>
    </cfRule>
    <cfRule type="containsText" dxfId="681" priority="883" operator="containsText" text="No Aplica">
      <formula>NOT(ISERROR(SEARCH("No Aplica",M76)))</formula>
    </cfRule>
  </conditionalFormatting>
  <conditionalFormatting sqref="N76">
    <cfRule type="containsText" dxfId="680" priority="874" operator="containsText" text="MUY BAJA">
      <formula>NOT(ISERROR(SEARCH("MUY BAJA",N76)))</formula>
    </cfRule>
    <cfRule type="containsText" dxfId="679" priority="875" operator="containsText" text="BAJA">
      <formula>NOT(ISERROR(SEARCH("BAJA",N76)))</formula>
    </cfRule>
    <cfRule type="containsText" dxfId="678" priority="876" operator="containsText" text="MEDIA">
      <formula>NOT(ISERROR(SEARCH("MEDIA",N76)))</formula>
    </cfRule>
    <cfRule type="containsText" dxfId="677" priority="877" operator="containsText" text="ALTA">
      <formula>NOT(ISERROR(SEARCH("ALTA",N76)))</formula>
    </cfRule>
  </conditionalFormatting>
  <conditionalFormatting sqref="N76">
    <cfRule type="containsText" dxfId="676" priority="873" operator="containsText" text="MUY ALTA">
      <formula>NOT(ISERROR(SEARCH("MUY ALTA",N76)))</formula>
    </cfRule>
  </conditionalFormatting>
  <conditionalFormatting sqref="K78">
    <cfRule type="cellIs" dxfId="675" priority="855" operator="equal">
      <formula>"No Aplica"</formula>
    </cfRule>
    <cfRule type="beginsWith" dxfId="674" priority="856" operator="beginsWith" text="Alta">
      <formula>LEFT(K78,LEN("Alta"))="Alta"</formula>
    </cfRule>
    <cfRule type="containsText" dxfId="673" priority="857" operator="containsText" text="Muy Alta">
      <formula>NOT(ISERROR(SEARCH("Muy Alta",K78)))</formula>
    </cfRule>
    <cfRule type="containsText" dxfId="672" priority="858" operator="containsText" text="Muy Baja">
      <formula>NOT(ISERROR(SEARCH("Muy Baja",K78)))</formula>
    </cfRule>
    <cfRule type="beginsWith" dxfId="671" priority="859" operator="beginsWith" text="Baja">
      <formula>LEFT(K78,LEN("Baja"))="Baja"</formula>
    </cfRule>
    <cfRule type="containsText" dxfId="670" priority="860" operator="containsText" text="Media">
      <formula>NOT(ISERROR(SEARCH("Media",K78)))</formula>
    </cfRule>
  </conditionalFormatting>
  <conditionalFormatting sqref="G78">
    <cfRule type="cellIs" dxfId="669" priority="867" operator="equal">
      <formula>"No Aplica"</formula>
    </cfRule>
    <cfRule type="beginsWith" dxfId="668" priority="868" operator="beginsWith" text="Alta">
      <formula>LEFT(G78,LEN("Alta"))="Alta"</formula>
    </cfRule>
    <cfRule type="containsText" dxfId="667" priority="869" operator="containsText" text="Muy Alta">
      <formula>NOT(ISERROR(SEARCH("Muy Alta",G78)))</formula>
    </cfRule>
    <cfRule type="containsText" dxfId="666" priority="870" operator="containsText" text="Muy Baja">
      <formula>NOT(ISERROR(SEARCH("Muy Baja",G78)))</formula>
    </cfRule>
    <cfRule type="beginsWith" dxfId="665" priority="871" operator="beginsWith" text="Baja">
      <formula>LEFT(G78,LEN("Baja"))="Baja"</formula>
    </cfRule>
    <cfRule type="containsText" dxfId="664" priority="872" operator="containsText" text="Media">
      <formula>NOT(ISERROR(SEARCH("Media",G78)))</formula>
    </cfRule>
  </conditionalFormatting>
  <conditionalFormatting sqref="I78">
    <cfRule type="cellIs" dxfId="663" priority="861" operator="equal">
      <formula>"No Aplica"</formula>
    </cfRule>
    <cfRule type="beginsWith" dxfId="662" priority="862" operator="beginsWith" text="Alta">
      <formula>LEFT(I78,LEN("Alta"))="Alta"</formula>
    </cfRule>
    <cfRule type="containsText" dxfId="661" priority="863" operator="containsText" text="Muy Alta">
      <formula>NOT(ISERROR(SEARCH("Muy Alta",I78)))</formula>
    </cfRule>
    <cfRule type="containsText" dxfId="660" priority="864" operator="containsText" text="Muy Baja">
      <formula>NOT(ISERROR(SEARCH("Muy Baja",I78)))</formula>
    </cfRule>
    <cfRule type="beginsWith" dxfId="659" priority="865" operator="beginsWith" text="Baja">
      <formula>LEFT(I78,LEN("Baja"))="Baja"</formula>
    </cfRule>
    <cfRule type="containsText" dxfId="658" priority="866" operator="containsText" text="Media">
      <formula>NOT(ISERROR(SEARCH("Media",I78)))</formula>
    </cfRule>
  </conditionalFormatting>
  <conditionalFormatting sqref="M78">
    <cfRule type="containsText" dxfId="657" priority="849" operator="containsText" text="Muy Alto">
      <formula>NOT(ISERROR(SEARCH("Muy Alto",M78)))</formula>
    </cfRule>
    <cfRule type="beginsWith" dxfId="656" priority="850" operator="beginsWith" text="Alto">
      <formula>LEFT(M78,LEN("Alto"))="Alto"</formula>
    </cfRule>
    <cfRule type="containsText" dxfId="655" priority="851" operator="containsText" text="Medio">
      <formula>NOT(ISERROR(SEARCH("Medio",M78)))</formula>
    </cfRule>
    <cfRule type="beginsWith" dxfId="654" priority="852" operator="beginsWith" text="Bajo">
      <formula>LEFT(M78,LEN("Bajo"))="Bajo"</formula>
    </cfRule>
    <cfRule type="containsText" dxfId="653" priority="853" operator="containsText" text="Muy Bajo">
      <formula>NOT(ISERROR(SEARCH("Muy Bajo",M78)))</formula>
    </cfRule>
    <cfRule type="containsText" dxfId="652" priority="854" operator="containsText" text="No Aplica">
      <formula>NOT(ISERROR(SEARCH("No Aplica",M78)))</formula>
    </cfRule>
  </conditionalFormatting>
  <conditionalFormatting sqref="N78">
    <cfRule type="containsText" dxfId="651" priority="845" operator="containsText" text="MUY BAJA">
      <formula>NOT(ISERROR(SEARCH("MUY BAJA",N78)))</formula>
    </cfRule>
    <cfRule type="containsText" dxfId="650" priority="846" operator="containsText" text="BAJA">
      <formula>NOT(ISERROR(SEARCH("BAJA",N78)))</formula>
    </cfRule>
    <cfRule type="containsText" dxfId="649" priority="847" operator="containsText" text="MEDIA">
      <formula>NOT(ISERROR(SEARCH("MEDIA",N78)))</formula>
    </cfRule>
    <cfRule type="containsText" dxfId="648" priority="848" operator="containsText" text="ALTA">
      <formula>NOT(ISERROR(SEARCH("ALTA",N78)))</formula>
    </cfRule>
  </conditionalFormatting>
  <conditionalFormatting sqref="N78">
    <cfRule type="containsText" dxfId="647" priority="844" operator="containsText" text="MUY ALTA">
      <formula>NOT(ISERROR(SEARCH("MUY ALTA",N78)))</formula>
    </cfRule>
  </conditionalFormatting>
  <conditionalFormatting sqref="K80">
    <cfRule type="cellIs" dxfId="646" priority="826" operator="equal">
      <formula>"No Aplica"</formula>
    </cfRule>
    <cfRule type="beginsWith" dxfId="645" priority="827" operator="beginsWith" text="Alta">
      <formula>LEFT(K80,LEN("Alta"))="Alta"</formula>
    </cfRule>
    <cfRule type="containsText" dxfId="644" priority="828" operator="containsText" text="Muy Alta">
      <formula>NOT(ISERROR(SEARCH("Muy Alta",K80)))</formula>
    </cfRule>
    <cfRule type="containsText" dxfId="643" priority="829" operator="containsText" text="Muy Baja">
      <formula>NOT(ISERROR(SEARCH("Muy Baja",K80)))</formula>
    </cfRule>
    <cfRule type="beginsWith" dxfId="642" priority="830" operator="beginsWith" text="Baja">
      <formula>LEFT(K80,LEN("Baja"))="Baja"</formula>
    </cfRule>
    <cfRule type="containsText" dxfId="641" priority="831" operator="containsText" text="Media">
      <formula>NOT(ISERROR(SEARCH("Media",K80)))</formula>
    </cfRule>
  </conditionalFormatting>
  <conditionalFormatting sqref="G80">
    <cfRule type="cellIs" dxfId="640" priority="838" operator="equal">
      <formula>"No Aplica"</formula>
    </cfRule>
    <cfRule type="beginsWith" dxfId="639" priority="839" operator="beginsWith" text="Alta">
      <formula>LEFT(G80,LEN("Alta"))="Alta"</formula>
    </cfRule>
    <cfRule type="containsText" dxfId="638" priority="840" operator="containsText" text="Muy Alta">
      <formula>NOT(ISERROR(SEARCH("Muy Alta",G80)))</formula>
    </cfRule>
    <cfRule type="containsText" dxfId="637" priority="841" operator="containsText" text="Muy Baja">
      <formula>NOT(ISERROR(SEARCH("Muy Baja",G80)))</formula>
    </cfRule>
    <cfRule type="beginsWith" dxfId="636" priority="842" operator="beginsWith" text="Baja">
      <formula>LEFT(G80,LEN("Baja"))="Baja"</formula>
    </cfRule>
    <cfRule type="containsText" dxfId="635" priority="843" operator="containsText" text="Media">
      <formula>NOT(ISERROR(SEARCH("Media",G80)))</formula>
    </cfRule>
  </conditionalFormatting>
  <conditionalFormatting sqref="I80">
    <cfRule type="cellIs" dxfId="634" priority="832" operator="equal">
      <formula>"No Aplica"</formula>
    </cfRule>
    <cfRule type="beginsWith" dxfId="633" priority="833" operator="beginsWith" text="Alta">
      <formula>LEFT(I80,LEN("Alta"))="Alta"</formula>
    </cfRule>
    <cfRule type="containsText" dxfId="632" priority="834" operator="containsText" text="Muy Alta">
      <formula>NOT(ISERROR(SEARCH("Muy Alta",I80)))</formula>
    </cfRule>
    <cfRule type="containsText" dxfId="631" priority="835" operator="containsText" text="Muy Baja">
      <formula>NOT(ISERROR(SEARCH("Muy Baja",I80)))</formula>
    </cfRule>
    <cfRule type="beginsWith" dxfId="630" priority="836" operator="beginsWith" text="Baja">
      <formula>LEFT(I80,LEN("Baja"))="Baja"</formula>
    </cfRule>
    <cfRule type="containsText" dxfId="629" priority="837" operator="containsText" text="Media">
      <formula>NOT(ISERROR(SEARCH("Media",I80)))</formula>
    </cfRule>
  </conditionalFormatting>
  <conditionalFormatting sqref="M80">
    <cfRule type="containsText" dxfId="628" priority="820" operator="containsText" text="Muy Alto">
      <formula>NOT(ISERROR(SEARCH("Muy Alto",M80)))</formula>
    </cfRule>
    <cfRule type="beginsWith" dxfId="627" priority="821" operator="beginsWith" text="Alto">
      <formula>LEFT(M80,LEN("Alto"))="Alto"</formula>
    </cfRule>
    <cfRule type="containsText" dxfId="626" priority="822" operator="containsText" text="Medio">
      <formula>NOT(ISERROR(SEARCH("Medio",M80)))</formula>
    </cfRule>
    <cfRule type="beginsWith" dxfId="625" priority="823" operator="beginsWith" text="Bajo">
      <formula>LEFT(M80,LEN("Bajo"))="Bajo"</formula>
    </cfRule>
    <cfRule type="containsText" dxfId="624" priority="824" operator="containsText" text="Muy Bajo">
      <formula>NOT(ISERROR(SEARCH("Muy Bajo",M80)))</formula>
    </cfRule>
    <cfRule type="containsText" dxfId="623" priority="825" operator="containsText" text="No Aplica">
      <formula>NOT(ISERROR(SEARCH("No Aplica",M80)))</formula>
    </cfRule>
  </conditionalFormatting>
  <conditionalFormatting sqref="N80">
    <cfRule type="containsText" dxfId="622" priority="816" operator="containsText" text="MUY BAJA">
      <formula>NOT(ISERROR(SEARCH("MUY BAJA",N80)))</formula>
    </cfRule>
    <cfRule type="containsText" dxfId="621" priority="817" operator="containsText" text="BAJA">
      <formula>NOT(ISERROR(SEARCH("BAJA",N80)))</formula>
    </cfRule>
    <cfRule type="containsText" dxfId="620" priority="818" operator="containsText" text="MEDIA">
      <formula>NOT(ISERROR(SEARCH("MEDIA",N80)))</formula>
    </cfRule>
    <cfRule type="containsText" dxfId="619" priority="819" operator="containsText" text="ALTA">
      <formula>NOT(ISERROR(SEARCH("ALTA",N80)))</formula>
    </cfRule>
  </conditionalFormatting>
  <conditionalFormatting sqref="N80">
    <cfRule type="containsText" dxfId="618" priority="815" operator="containsText" text="MUY ALTA">
      <formula>NOT(ISERROR(SEARCH("MUY ALTA",N80)))</formula>
    </cfRule>
  </conditionalFormatting>
  <conditionalFormatting sqref="K82">
    <cfRule type="cellIs" dxfId="617" priority="797" operator="equal">
      <formula>"No Aplica"</formula>
    </cfRule>
    <cfRule type="beginsWith" dxfId="616" priority="798" operator="beginsWith" text="Alta">
      <formula>LEFT(K82,LEN("Alta"))="Alta"</formula>
    </cfRule>
    <cfRule type="containsText" dxfId="615" priority="799" operator="containsText" text="Muy Alta">
      <formula>NOT(ISERROR(SEARCH("Muy Alta",K82)))</formula>
    </cfRule>
    <cfRule type="containsText" dxfId="614" priority="800" operator="containsText" text="Muy Baja">
      <formula>NOT(ISERROR(SEARCH("Muy Baja",K82)))</formula>
    </cfRule>
    <cfRule type="beginsWith" dxfId="613" priority="801" operator="beginsWith" text="Baja">
      <formula>LEFT(K82,LEN("Baja"))="Baja"</formula>
    </cfRule>
    <cfRule type="containsText" dxfId="612" priority="802" operator="containsText" text="Media">
      <formula>NOT(ISERROR(SEARCH("Media",K82)))</formula>
    </cfRule>
  </conditionalFormatting>
  <conditionalFormatting sqref="G82">
    <cfRule type="cellIs" dxfId="611" priority="809" operator="equal">
      <formula>"No Aplica"</formula>
    </cfRule>
    <cfRule type="beginsWith" dxfId="610" priority="810" operator="beginsWith" text="Alta">
      <formula>LEFT(G82,LEN("Alta"))="Alta"</formula>
    </cfRule>
    <cfRule type="containsText" dxfId="609" priority="811" operator="containsText" text="Muy Alta">
      <formula>NOT(ISERROR(SEARCH("Muy Alta",G82)))</formula>
    </cfRule>
    <cfRule type="containsText" dxfId="608" priority="812" operator="containsText" text="Muy Baja">
      <formula>NOT(ISERROR(SEARCH("Muy Baja",G82)))</formula>
    </cfRule>
    <cfRule type="beginsWith" dxfId="607" priority="813" operator="beginsWith" text="Baja">
      <formula>LEFT(G82,LEN("Baja"))="Baja"</formula>
    </cfRule>
    <cfRule type="containsText" dxfId="606" priority="814" operator="containsText" text="Media">
      <formula>NOT(ISERROR(SEARCH("Media",G82)))</formula>
    </cfRule>
  </conditionalFormatting>
  <conditionalFormatting sqref="I82">
    <cfRule type="cellIs" dxfId="605" priority="803" operator="equal">
      <formula>"No Aplica"</formula>
    </cfRule>
    <cfRule type="beginsWith" dxfId="604" priority="804" operator="beginsWith" text="Alta">
      <formula>LEFT(I82,LEN("Alta"))="Alta"</formula>
    </cfRule>
    <cfRule type="containsText" dxfId="603" priority="805" operator="containsText" text="Muy Alta">
      <formula>NOT(ISERROR(SEARCH("Muy Alta",I82)))</formula>
    </cfRule>
    <cfRule type="containsText" dxfId="602" priority="806" operator="containsText" text="Muy Baja">
      <formula>NOT(ISERROR(SEARCH("Muy Baja",I82)))</formula>
    </cfRule>
    <cfRule type="beginsWith" dxfId="601" priority="807" operator="beginsWith" text="Baja">
      <formula>LEFT(I82,LEN("Baja"))="Baja"</formula>
    </cfRule>
    <cfRule type="containsText" dxfId="600" priority="808" operator="containsText" text="Media">
      <formula>NOT(ISERROR(SEARCH("Media",I82)))</formula>
    </cfRule>
  </conditionalFormatting>
  <conditionalFormatting sqref="M82">
    <cfRule type="containsText" dxfId="599" priority="791" operator="containsText" text="Muy Alto">
      <formula>NOT(ISERROR(SEARCH("Muy Alto",M82)))</formula>
    </cfRule>
    <cfRule type="beginsWith" dxfId="598" priority="792" operator="beginsWith" text="Alto">
      <formula>LEFT(M82,LEN("Alto"))="Alto"</formula>
    </cfRule>
    <cfRule type="containsText" dxfId="597" priority="793" operator="containsText" text="Medio">
      <formula>NOT(ISERROR(SEARCH("Medio",M82)))</formula>
    </cfRule>
    <cfRule type="beginsWith" dxfId="596" priority="794" operator="beginsWith" text="Bajo">
      <formula>LEFT(M82,LEN("Bajo"))="Bajo"</formula>
    </cfRule>
    <cfRule type="containsText" dxfId="595" priority="795" operator="containsText" text="Muy Bajo">
      <formula>NOT(ISERROR(SEARCH("Muy Bajo",M82)))</formula>
    </cfRule>
    <cfRule type="containsText" dxfId="594" priority="796" operator="containsText" text="No Aplica">
      <formula>NOT(ISERROR(SEARCH("No Aplica",M82)))</formula>
    </cfRule>
  </conditionalFormatting>
  <conditionalFormatting sqref="N82">
    <cfRule type="containsText" dxfId="593" priority="787" operator="containsText" text="MUY BAJA">
      <formula>NOT(ISERROR(SEARCH("MUY BAJA",N82)))</formula>
    </cfRule>
    <cfRule type="containsText" dxfId="592" priority="788" operator="containsText" text="BAJA">
      <formula>NOT(ISERROR(SEARCH("BAJA",N82)))</formula>
    </cfRule>
    <cfRule type="containsText" dxfId="591" priority="789" operator="containsText" text="MEDIA">
      <formula>NOT(ISERROR(SEARCH("MEDIA",N82)))</formula>
    </cfRule>
    <cfRule type="containsText" dxfId="590" priority="790" operator="containsText" text="ALTA">
      <formula>NOT(ISERROR(SEARCH("ALTA",N82)))</formula>
    </cfRule>
  </conditionalFormatting>
  <conditionalFormatting sqref="N82">
    <cfRule type="containsText" dxfId="589" priority="786" operator="containsText" text="MUY ALTA">
      <formula>NOT(ISERROR(SEARCH("MUY ALTA",N82)))</formula>
    </cfRule>
  </conditionalFormatting>
  <conditionalFormatting sqref="K84">
    <cfRule type="cellIs" dxfId="588" priority="768" operator="equal">
      <formula>"No Aplica"</formula>
    </cfRule>
    <cfRule type="beginsWith" dxfId="587" priority="769" operator="beginsWith" text="Alta">
      <formula>LEFT(K84,LEN("Alta"))="Alta"</formula>
    </cfRule>
    <cfRule type="containsText" dxfId="586" priority="770" operator="containsText" text="Muy Alta">
      <formula>NOT(ISERROR(SEARCH("Muy Alta",K84)))</formula>
    </cfRule>
    <cfRule type="containsText" dxfId="585" priority="771" operator="containsText" text="Muy Baja">
      <formula>NOT(ISERROR(SEARCH("Muy Baja",K84)))</formula>
    </cfRule>
    <cfRule type="beginsWith" dxfId="584" priority="772" operator="beginsWith" text="Baja">
      <formula>LEFT(K84,LEN("Baja"))="Baja"</formula>
    </cfRule>
    <cfRule type="containsText" dxfId="583" priority="773" operator="containsText" text="Media">
      <formula>NOT(ISERROR(SEARCH("Media",K84)))</formula>
    </cfRule>
  </conditionalFormatting>
  <conditionalFormatting sqref="G84">
    <cfRule type="cellIs" dxfId="582" priority="780" operator="equal">
      <formula>"No Aplica"</formula>
    </cfRule>
    <cfRule type="beginsWith" dxfId="581" priority="781" operator="beginsWith" text="Alta">
      <formula>LEFT(G84,LEN("Alta"))="Alta"</formula>
    </cfRule>
    <cfRule type="containsText" dxfId="580" priority="782" operator="containsText" text="Muy Alta">
      <formula>NOT(ISERROR(SEARCH("Muy Alta",G84)))</formula>
    </cfRule>
    <cfRule type="containsText" dxfId="579" priority="783" operator="containsText" text="Muy Baja">
      <formula>NOT(ISERROR(SEARCH("Muy Baja",G84)))</formula>
    </cfRule>
    <cfRule type="beginsWith" dxfId="578" priority="784" operator="beginsWith" text="Baja">
      <formula>LEFT(G84,LEN("Baja"))="Baja"</formula>
    </cfRule>
    <cfRule type="containsText" dxfId="577" priority="785" operator="containsText" text="Media">
      <formula>NOT(ISERROR(SEARCH("Media",G84)))</formula>
    </cfRule>
  </conditionalFormatting>
  <conditionalFormatting sqref="I84">
    <cfRule type="cellIs" dxfId="576" priority="774" operator="equal">
      <formula>"No Aplica"</formula>
    </cfRule>
    <cfRule type="beginsWith" dxfId="575" priority="775" operator="beginsWith" text="Alta">
      <formula>LEFT(I84,LEN("Alta"))="Alta"</formula>
    </cfRule>
    <cfRule type="containsText" dxfId="574" priority="776" operator="containsText" text="Muy Alta">
      <formula>NOT(ISERROR(SEARCH("Muy Alta",I84)))</formula>
    </cfRule>
    <cfRule type="containsText" dxfId="573" priority="777" operator="containsText" text="Muy Baja">
      <formula>NOT(ISERROR(SEARCH("Muy Baja",I84)))</formula>
    </cfRule>
    <cfRule type="beginsWith" dxfId="572" priority="778" operator="beginsWith" text="Baja">
      <formula>LEFT(I84,LEN("Baja"))="Baja"</formula>
    </cfRule>
    <cfRule type="containsText" dxfId="571" priority="779" operator="containsText" text="Media">
      <formula>NOT(ISERROR(SEARCH("Media",I84)))</formula>
    </cfRule>
  </conditionalFormatting>
  <conditionalFormatting sqref="M84">
    <cfRule type="containsText" dxfId="570" priority="762" operator="containsText" text="Muy Alto">
      <formula>NOT(ISERROR(SEARCH("Muy Alto",M84)))</formula>
    </cfRule>
    <cfRule type="beginsWith" dxfId="569" priority="763" operator="beginsWith" text="Alto">
      <formula>LEFT(M84,LEN("Alto"))="Alto"</formula>
    </cfRule>
    <cfRule type="containsText" dxfId="568" priority="764" operator="containsText" text="Medio">
      <formula>NOT(ISERROR(SEARCH("Medio",M84)))</formula>
    </cfRule>
    <cfRule type="beginsWith" dxfId="567" priority="765" operator="beginsWith" text="Bajo">
      <formula>LEFT(M84,LEN("Bajo"))="Bajo"</formula>
    </cfRule>
    <cfRule type="containsText" dxfId="566" priority="766" operator="containsText" text="Muy Bajo">
      <formula>NOT(ISERROR(SEARCH("Muy Bajo",M84)))</formula>
    </cfRule>
    <cfRule type="containsText" dxfId="565" priority="767" operator="containsText" text="No Aplica">
      <formula>NOT(ISERROR(SEARCH("No Aplica",M84)))</formula>
    </cfRule>
  </conditionalFormatting>
  <conditionalFormatting sqref="N84">
    <cfRule type="containsText" dxfId="564" priority="758" operator="containsText" text="MUY BAJA">
      <formula>NOT(ISERROR(SEARCH("MUY BAJA",N84)))</formula>
    </cfRule>
    <cfRule type="containsText" dxfId="563" priority="759" operator="containsText" text="BAJA">
      <formula>NOT(ISERROR(SEARCH("BAJA",N84)))</formula>
    </cfRule>
    <cfRule type="containsText" dxfId="562" priority="760" operator="containsText" text="MEDIA">
      <formula>NOT(ISERROR(SEARCH("MEDIA",N84)))</formula>
    </cfRule>
    <cfRule type="containsText" dxfId="561" priority="761" operator="containsText" text="ALTA">
      <formula>NOT(ISERROR(SEARCH("ALTA",N84)))</formula>
    </cfRule>
  </conditionalFormatting>
  <conditionalFormatting sqref="N84">
    <cfRule type="containsText" dxfId="560" priority="757" operator="containsText" text="MUY ALTA">
      <formula>NOT(ISERROR(SEARCH("MUY ALTA",N84)))</formula>
    </cfRule>
  </conditionalFormatting>
  <conditionalFormatting sqref="K86">
    <cfRule type="cellIs" dxfId="559" priority="739" operator="equal">
      <formula>"No Aplica"</formula>
    </cfRule>
    <cfRule type="beginsWith" dxfId="558" priority="740" operator="beginsWith" text="Alta">
      <formula>LEFT(K86,LEN("Alta"))="Alta"</formula>
    </cfRule>
    <cfRule type="containsText" dxfId="557" priority="741" operator="containsText" text="Muy Alta">
      <formula>NOT(ISERROR(SEARCH("Muy Alta",K86)))</formula>
    </cfRule>
    <cfRule type="containsText" dxfId="556" priority="742" operator="containsText" text="Muy Baja">
      <formula>NOT(ISERROR(SEARCH("Muy Baja",K86)))</formula>
    </cfRule>
    <cfRule type="beginsWith" dxfId="555" priority="743" operator="beginsWith" text="Baja">
      <formula>LEFT(K86,LEN("Baja"))="Baja"</formula>
    </cfRule>
    <cfRule type="containsText" dxfId="554" priority="744" operator="containsText" text="Media">
      <formula>NOT(ISERROR(SEARCH("Media",K86)))</formula>
    </cfRule>
  </conditionalFormatting>
  <conditionalFormatting sqref="G86">
    <cfRule type="cellIs" dxfId="553" priority="751" operator="equal">
      <formula>"No Aplica"</formula>
    </cfRule>
    <cfRule type="beginsWith" dxfId="552" priority="752" operator="beginsWith" text="Alta">
      <formula>LEFT(G86,LEN("Alta"))="Alta"</formula>
    </cfRule>
    <cfRule type="containsText" dxfId="551" priority="753" operator="containsText" text="Muy Alta">
      <formula>NOT(ISERROR(SEARCH("Muy Alta",G86)))</formula>
    </cfRule>
    <cfRule type="containsText" dxfId="550" priority="754" operator="containsText" text="Muy Baja">
      <formula>NOT(ISERROR(SEARCH("Muy Baja",G86)))</formula>
    </cfRule>
    <cfRule type="beginsWith" dxfId="549" priority="755" operator="beginsWith" text="Baja">
      <formula>LEFT(G86,LEN("Baja"))="Baja"</formula>
    </cfRule>
    <cfRule type="containsText" dxfId="548" priority="756" operator="containsText" text="Media">
      <formula>NOT(ISERROR(SEARCH("Media",G86)))</formula>
    </cfRule>
  </conditionalFormatting>
  <conditionalFormatting sqref="I86">
    <cfRule type="cellIs" dxfId="547" priority="745" operator="equal">
      <formula>"No Aplica"</formula>
    </cfRule>
    <cfRule type="beginsWith" dxfId="546" priority="746" operator="beginsWith" text="Alta">
      <formula>LEFT(I86,LEN("Alta"))="Alta"</formula>
    </cfRule>
    <cfRule type="containsText" dxfId="545" priority="747" operator="containsText" text="Muy Alta">
      <formula>NOT(ISERROR(SEARCH("Muy Alta",I86)))</formula>
    </cfRule>
    <cfRule type="containsText" dxfId="544" priority="748" operator="containsText" text="Muy Baja">
      <formula>NOT(ISERROR(SEARCH("Muy Baja",I86)))</formula>
    </cfRule>
    <cfRule type="beginsWith" dxfId="543" priority="749" operator="beginsWith" text="Baja">
      <formula>LEFT(I86,LEN("Baja"))="Baja"</formula>
    </cfRule>
    <cfRule type="containsText" dxfId="542" priority="750" operator="containsText" text="Media">
      <formula>NOT(ISERROR(SEARCH("Media",I86)))</formula>
    </cfRule>
  </conditionalFormatting>
  <conditionalFormatting sqref="M86">
    <cfRule type="containsText" dxfId="541" priority="733" operator="containsText" text="Muy Alto">
      <formula>NOT(ISERROR(SEARCH("Muy Alto",M86)))</formula>
    </cfRule>
    <cfRule type="beginsWith" dxfId="540" priority="734" operator="beginsWith" text="Alto">
      <formula>LEFT(M86,LEN("Alto"))="Alto"</formula>
    </cfRule>
    <cfRule type="containsText" dxfId="539" priority="735" operator="containsText" text="Medio">
      <formula>NOT(ISERROR(SEARCH("Medio",M86)))</formula>
    </cfRule>
    <cfRule type="beginsWith" dxfId="538" priority="736" operator="beginsWith" text="Bajo">
      <formula>LEFT(M86,LEN("Bajo"))="Bajo"</formula>
    </cfRule>
    <cfRule type="containsText" dxfId="537" priority="737" operator="containsText" text="Muy Bajo">
      <formula>NOT(ISERROR(SEARCH("Muy Bajo",M86)))</formula>
    </cfRule>
    <cfRule type="containsText" dxfId="536" priority="738" operator="containsText" text="No Aplica">
      <formula>NOT(ISERROR(SEARCH("No Aplica",M86)))</formula>
    </cfRule>
  </conditionalFormatting>
  <conditionalFormatting sqref="N86">
    <cfRule type="containsText" dxfId="535" priority="729" operator="containsText" text="MUY BAJA">
      <formula>NOT(ISERROR(SEARCH("MUY BAJA",N86)))</formula>
    </cfRule>
    <cfRule type="containsText" dxfId="534" priority="730" operator="containsText" text="BAJA">
      <formula>NOT(ISERROR(SEARCH("BAJA",N86)))</formula>
    </cfRule>
    <cfRule type="containsText" dxfId="533" priority="731" operator="containsText" text="MEDIA">
      <formula>NOT(ISERROR(SEARCH("MEDIA",N86)))</formula>
    </cfRule>
    <cfRule type="containsText" dxfId="532" priority="732" operator="containsText" text="ALTA">
      <formula>NOT(ISERROR(SEARCH("ALTA",N86)))</formula>
    </cfRule>
  </conditionalFormatting>
  <conditionalFormatting sqref="N86">
    <cfRule type="containsText" dxfId="531" priority="728" operator="containsText" text="MUY ALTA">
      <formula>NOT(ISERROR(SEARCH("MUY ALTA",N86)))</formula>
    </cfRule>
  </conditionalFormatting>
  <conditionalFormatting sqref="K88">
    <cfRule type="cellIs" dxfId="530" priority="710" operator="equal">
      <formula>"No Aplica"</formula>
    </cfRule>
    <cfRule type="beginsWith" dxfId="529" priority="711" operator="beginsWith" text="Alta">
      <formula>LEFT(K88,LEN("Alta"))="Alta"</formula>
    </cfRule>
    <cfRule type="containsText" dxfId="528" priority="712" operator="containsText" text="Muy Alta">
      <formula>NOT(ISERROR(SEARCH("Muy Alta",K88)))</formula>
    </cfRule>
    <cfRule type="containsText" dxfId="527" priority="713" operator="containsText" text="Muy Baja">
      <formula>NOT(ISERROR(SEARCH("Muy Baja",K88)))</formula>
    </cfRule>
    <cfRule type="beginsWith" dxfId="526" priority="714" operator="beginsWith" text="Baja">
      <formula>LEFT(K88,LEN("Baja"))="Baja"</formula>
    </cfRule>
    <cfRule type="containsText" dxfId="525" priority="715" operator="containsText" text="Media">
      <formula>NOT(ISERROR(SEARCH("Media",K88)))</formula>
    </cfRule>
  </conditionalFormatting>
  <conditionalFormatting sqref="G88">
    <cfRule type="cellIs" dxfId="524" priority="722" operator="equal">
      <formula>"No Aplica"</formula>
    </cfRule>
    <cfRule type="beginsWith" dxfId="523" priority="723" operator="beginsWith" text="Alta">
      <formula>LEFT(G88,LEN("Alta"))="Alta"</formula>
    </cfRule>
    <cfRule type="containsText" dxfId="522" priority="724" operator="containsText" text="Muy Alta">
      <formula>NOT(ISERROR(SEARCH("Muy Alta",G88)))</formula>
    </cfRule>
    <cfRule type="containsText" dxfId="521" priority="725" operator="containsText" text="Muy Baja">
      <formula>NOT(ISERROR(SEARCH("Muy Baja",G88)))</formula>
    </cfRule>
    <cfRule type="beginsWith" dxfId="520" priority="726" operator="beginsWith" text="Baja">
      <formula>LEFT(G88,LEN("Baja"))="Baja"</formula>
    </cfRule>
    <cfRule type="containsText" dxfId="519" priority="727" operator="containsText" text="Media">
      <formula>NOT(ISERROR(SEARCH("Media",G88)))</formula>
    </cfRule>
  </conditionalFormatting>
  <conditionalFormatting sqref="I88">
    <cfRule type="cellIs" dxfId="518" priority="716" operator="equal">
      <formula>"No Aplica"</formula>
    </cfRule>
    <cfRule type="beginsWith" dxfId="517" priority="717" operator="beginsWith" text="Alta">
      <formula>LEFT(I88,LEN("Alta"))="Alta"</formula>
    </cfRule>
    <cfRule type="containsText" dxfId="516" priority="718" operator="containsText" text="Muy Alta">
      <formula>NOT(ISERROR(SEARCH("Muy Alta",I88)))</formula>
    </cfRule>
    <cfRule type="containsText" dxfId="515" priority="719" operator="containsText" text="Muy Baja">
      <formula>NOT(ISERROR(SEARCH("Muy Baja",I88)))</formula>
    </cfRule>
    <cfRule type="beginsWith" dxfId="514" priority="720" operator="beginsWith" text="Baja">
      <formula>LEFT(I88,LEN("Baja"))="Baja"</formula>
    </cfRule>
    <cfRule type="containsText" dxfId="513" priority="721" operator="containsText" text="Media">
      <formula>NOT(ISERROR(SEARCH("Media",I88)))</formula>
    </cfRule>
  </conditionalFormatting>
  <conditionalFormatting sqref="M88">
    <cfRule type="containsText" dxfId="512" priority="704" operator="containsText" text="Muy Alto">
      <formula>NOT(ISERROR(SEARCH("Muy Alto",M88)))</formula>
    </cfRule>
    <cfRule type="beginsWith" dxfId="511" priority="705" operator="beginsWith" text="Alto">
      <formula>LEFT(M88,LEN("Alto"))="Alto"</formula>
    </cfRule>
    <cfRule type="containsText" dxfId="510" priority="706" operator="containsText" text="Medio">
      <formula>NOT(ISERROR(SEARCH("Medio",M88)))</formula>
    </cfRule>
    <cfRule type="beginsWith" dxfId="509" priority="707" operator="beginsWith" text="Bajo">
      <formula>LEFT(M88,LEN("Bajo"))="Bajo"</formula>
    </cfRule>
    <cfRule type="containsText" dxfId="508" priority="708" operator="containsText" text="Muy Bajo">
      <formula>NOT(ISERROR(SEARCH("Muy Bajo",M88)))</formula>
    </cfRule>
    <cfRule type="containsText" dxfId="507" priority="709" operator="containsText" text="No Aplica">
      <formula>NOT(ISERROR(SEARCH("No Aplica",M88)))</formula>
    </cfRule>
  </conditionalFormatting>
  <conditionalFormatting sqref="N88">
    <cfRule type="containsText" dxfId="506" priority="700" operator="containsText" text="MUY BAJA">
      <formula>NOT(ISERROR(SEARCH("MUY BAJA",N88)))</formula>
    </cfRule>
    <cfRule type="containsText" dxfId="505" priority="701" operator="containsText" text="BAJA">
      <formula>NOT(ISERROR(SEARCH("BAJA",N88)))</formula>
    </cfRule>
    <cfRule type="containsText" dxfId="504" priority="702" operator="containsText" text="MEDIA">
      <formula>NOT(ISERROR(SEARCH("MEDIA",N88)))</formula>
    </cfRule>
    <cfRule type="containsText" dxfId="503" priority="703" operator="containsText" text="ALTA">
      <formula>NOT(ISERROR(SEARCH("ALTA",N88)))</formula>
    </cfRule>
  </conditionalFormatting>
  <conditionalFormatting sqref="N88">
    <cfRule type="containsText" dxfId="502" priority="699" operator="containsText" text="MUY ALTA">
      <formula>NOT(ISERROR(SEARCH("MUY ALTA",N88)))</formula>
    </cfRule>
  </conditionalFormatting>
  <conditionalFormatting sqref="AA17">
    <cfRule type="cellIs" dxfId="501" priority="695" operator="equal">
      <formula>"Extremo"</formula>
    </cfRule>
    <cfRule type="cellIs" dxfId="500" priority="696" operator="equal">
      <formula>"Alto"</formula>
    </cfRule>
    <cfRule type="cellIs" dxfId="499" priority="697" operator="equal">
      <formula>"Moderado"</formula>
    </cfRule>
    <cfRule type="cellIs" dxfId="498" priority="698" operator="equal">
      <formula>"Bajo"</formula>
    </cfRule>
  </conditionalFormatting>
  <conditionalFormatting sqref="W20">
    <cfRule type="cellIs" dxfId="497" priority="690" operator="equal">
      <formula>"Catastrófico"</formula>
    </cfRule>
    <cfRule type="cellIs" dxfId="496" priority="691" operator="equal">
      <formula>"Mayor"</formula>
    </cfRule>
    <cfRule type="cellIs" dxfId="495" priority="692" operator="equal">
      <formula>"Moderado"</formula>
    </cfRule>
    <cfRule type="cellIs" dxfId="494" priority="693" operator="equal">
      <formula>"Menor"</formula>
    </cfRule>
    <cfRule type="cellIs" dxfId="493" priority="694" operator="equal">
      <formula>"Insignificante"</formula>
    </cfRule>
  </conditionalFormatting>
  <conditionalFormatting sqref="Y20">
    <cfRule type="cellIs" dxfId="492" priority="685" operator="equal">
      <formula>"Casi Seguro"</formula>
    </cfRule>
    <cfRule type="cellIs" dxfId="491" priority="686" operator="equal">
      <formula>"Probable"</formula>
    </cfRule>
    <cfRule type="cellIs" dxfId="490" priority="687" operator="equal">
      <formula>"Posible"</formula>
    </cfRule>
    <cfRule type="cellIs" dxfId="489" priority="688" operator="equal">
      <formula>"Improbable"</formula>
    </cfRule>
    <cfRule type="cellIs" dxfId="488" priority="689" operator="equal">
      <formula>"Raro"</formula>
    </cfRule>
  </conditionalFormatting>
  <conditionalFormatting sqref="AA20">
    <cfRule type="cellIs" dxfId="487" priority="681" operator="equal">
      <formula>"Extremo"</formula>
    </cfRule>
    <cfRule type="cellIs" dxfId="486" priority="682" operator="equal">
      <formula>"Alto"</formula>
    </cfRule>
    <cfRule type="cellIs" dxfId="485" priority="683" operator="equal">
      <formula>"Moderado"</formula>
    </cfRule>
    <cfRule type="cellIs" dxfId="484" priority="684" operator="equal">
      <formula>"Bajo"</formula>
    </cfRule>
  </conditionalFormatting>
  <conditionalFormatting sqref="W75">
    <cfRule type="cellIs" dxfId="483" priority="200" operator="equal">
      <formula>"Catastrófico"</formula>
    </cfRule>
    <cfRule type="cellIs" dxfId="482" priority="201" operator="equal">
      <formula>"Mayor"</formula>
    </cfRule>
    <cfRule type="cellIs" dxfId="481" priority="202" operator="equal">
      <formula>"Moderado"</formula>
    </cfRule>
    <cfRule type="cellIs" dxfId="480" priority="203" operator="equal">
      <formula>"Menor"</formula>
    </cfRule>
    <cfRule type="cellIs" dxfId="479" priority="204" operator="equal">
      <formula>"Insignificante"</formula>
    </cfRule>
  </conditionalFormatting>
  <conditionalFormatting sqref="Y75">
    <cfRule type="cellIs" dxfId="478" priority="195" operator="equal">
      <formula>"Casi Seguro"</formula>
    </cfRule>
    <cfRule type="cellIs" dxfId="477" priority="196" operator="equal">
      <formula>"Probable"</formula>
    </cfRule>
    <cfRule type="cellIs" dxfId="476" priority="197" operator="equal">
      <formula>"Posible"</formula>
    </cfRule>
    <cfRule type="cellIs" dxfId="475" priority="198" operator="equal">
      <formula>"Improbable"</formula>
    </cfRule>
    <cfRule type="cellIs" dxfId="474" priority="199" operator="equal">
      <formula>"Raro"</formula>
    </cfRule>
  </conditionalFormatting>
  <conditionalFormatting sqref="AA75">
    <cfRule type="cellIs" dxfId="473" priority="191" operator="equal">
      <formula>"Extremo"</formula>
    </cfRule>
    <cfRule type="cellIs" dxfId="472" priority="192" operator="equal">
      <formula>"Alto"</formula>
    </cfRule>
    <cfRule type="cellIs" dxfId="471" priority="193" operator="equal">
      <formula>"Moderado"</formula>
    </cfRule>
    <cfRule type="cellIs" dxfId="470" priority="194" operator="equal">
      <formula>"Bajo"</formula>
    </cfRule>
  </conditionalFormatting>
  <conditionalFormatting sqref="W67">
    <cfRule type="cellIs" dxfId="469" priority="256" operator="equal">
      <formula>"Catastrófico"</formula>
    </cfRule>
    <cfRule type="cellIs" dxfId="468" priority="257" operator="equal">
      <formula>"Mayor"</formula>
    </cfRule>
    <cfRule type="cellIs" dxfId="467" priority="258" operator="equal">
      <formula>"Moderado"</formula>
    </cfRule>
    <cfRule type="cellIs" dxfId="466" priority="259" operator="equal">
      <formula>"Menor"</formula>
    </cfRule>
    <cfRule type="cellIs" dxfId="465" priority="260" operator="equal">
      <formula>"Insignificante"</formula>
    </cfRule>
  </conditionalFormatting>
  <conditionalFormatting sqref="Y67">
    <cfRule type="cellIs" dxfId="464" priority="251" operator="equal">
      <formula>"Casi Seguro"</formula>
    </cfRule>
    <cfRule type="cellIs" dxfId="463" priority="252" operator="equal">
      <formula>"Probable"</formula>
    </cfRule>
    <cfRule type="cellIs" dxfId="462" priority="253" operator="equal">
      <formula>"Posible"</formula>
    </cfRule>
    <cfRule type="cellIs" dxfId="461" priority="254" operator="equal">
      <formula>"Improbable"</formula>
    </cfRule>
    <cfRule type="cellIs" dxfId="460" priority="255" operator="equal">
      <formula>"Raro"</formula>
    </cfRule>
  </conditionalFormatting>
  <conditionalFormatting sqref="AA67">
    <cfRule type="cellIs" dxfId="459" priority="247" operator="equal">
      <formula>"Extremo"</formula>
    </cfRule>
    <cfRule type="cellIs" dxfId="458" priority="248" operator="equal">
      <formula>"Alto"</formula>
    </cfRule>
    <cfRule type="cellIs" dxfId="457" priority="249" operator="equal">
      <formula>"Moderado"</formula>
    </cfRule>
    <cfRule type="cellIs" dxfId="456" priority="250" operator="equal">
      <formula>"Bajo"</formula>
    </cfRule>
  </conditionalFormatting>
  <conditionalFormatting sqref="AA89">
    <cfRule type="cellIs" dxfId="455" priority="93" operator="equal">
      <formula>"Extremo"</formula>
    </cfRule>
    <cfRule type="cellIs" dxfId="454" priority="94" operator="equal">
      <formula>"Alto"</formula>
    </cfRule>
    <cfRule type="cellIs" dxfId="453" priority="95" operator="equal">
      <formula>"Moderado"</formula>
    </cfRule>
    <cfRule type="cellIs" dxfId="452" priority="96" operator="equal">
      <formula>"Bajo"</formula>
    </cfRule>
  </conditionalFormatting>
  <conditionalFormatting sqref="AA162">
    <cfRule type="cellIs" dxfId="451" priority="89" operator="equal">
      <formula>"Extremo"</formula>
    </cfRule>
    <cfRule type="cellIs" dxfId="450" priority="90" operator="equal">
      <formula>"Alto"</formula>
    </cfRule>
    <cfRule type="cellIs" dxfId="449" priority="91" operator="equal">
      <formula>"Moderado"</formula>
    </cfRule>
    <cfRule type="cellIs" dxfId="448" priority="92" operator="equal">
      <formula>"Bajo"</formula>
    </cfRule>
  </conditionalFormatting>
  <conditionalFormatting sqref="W85">
    <cfRule type="cellIs" dxfId="447" priority="130" operator="equal">
      <formula>"Catastrófico"</formula>
    </cfRule>
    <cfRule type="cellIs" dxfId="446" priority="131" operator="equal">
      <formula>"Mayor"</formula>
    </cfRule>
    <cfRule type="cellIs" dxfId="445" priority="132" operator="equal">
      <formula>"Moderado"</formula>
    </cfRule>
    <cfRule type="cellIs" dxfId="444" priority="133" operator="equal">
      <formula>"Menor"</formula>
    </cfRule>
    <cfRule type="cellIs" dxfId="443" priority="134" operator="equal">
      <formula>"Insignificante"</formula>
    </cfRule>
  </conditionalFormatting>
  <conditionalFormatting sqref="Y85">
    <cfRule type="cellIs" dxfId="442" priority="125" operator="equal">
      <formula>"Casi Seguro"</formula>
    </cfRule>
    <cfRule type="cellIs" dxfId="441" priority="126" operator="equal">
      <formula>"Probable"</formula>
    </cfRule>
    <cfRule type="cellIs" dxfId="440" priority="127" operator="equal">
      <formula>"Posible"</formula>
    </cfRule>
    <cfRule type="cellIs" dxfId="439" priority="128" operator="equal">
      <formula>"Improbable"</formula>
    </cfRule>
    <cfRule type="cellIs" dxfId="438" priority="129" operator="equal">
      <formula>"Raro"</formula>
    </cfRule>
  </conditionalFormatting>
  <conditionalFormatting sqref="AA85">
    <cfRule type="cellIs" dxfId="437" priority="121" operator="equal">
      <formula>"Extremo"</formula>
    </cfRule>
    <cfRule type="cellIs" dxfId="436" priority="122" operator="equal">
      <formula>"Alto"</formula>
    </cfRule>
    <cfRule type="cellIs" dxfId="435" priority="123" operator="equal">
      <formula>"Moderado"</formula>
    </cfRule>
    <cfRule type="cellIs" dxfId="434" priority="124" operator="equal">
      <formula>"Bajo"</formula>
    </cfRule>
  </conditionalFormatting>
  <conditionalFormatting sqref="W83">
    <cfRule type="cellIs" dxfId="433" priority="144" operator="equal">
      <formula>"Catastrófico"</formula>
    </cfRule>
    <cfRule type="cellIs" dxfId="432" priority="145" operator="equal">
      <formula>"Mayor"</formula>
    </cfRule>
    <cfRule type="cellIs" dxfId="431" priority="146" operator="equal">
      <formula>"Moderado"</formula>
    </cfRule>
    <cfRule type="cellIs" dxfId="430" priority="147" operator="equal">
      <formula>"Menor"</formula>
    </cfRule>
    <cfRule type="cellIs" dxfId="429" priority="148" operator="equal">
      <formula>"Insignificante"</formula>
    </cfRule>
  </conditionalFormatting>
  <conditionalFormatting sqref="Y83">
    <cfRule type="cellIs" dxfId="428" priority="139" operator="equal">
      <formula>"Casi Seguro"</formula>
    </cfRule>
    <cfRule type="cellIs" dxfId="427" priority="140" operator="equal">
      <formula>"Probable"</formula>
    </cfRule>
    <cfRule type="cellIs" dxfId="426" priority="141" operator="equal">
      <formula>"Posible"</formula>
    </cfRule>
    <cfRule type="cellIs" dxfId="425" priority="142" operator="equal">
      <formula>"Improbable"</formula>
    </cfRule>
    <cfRule type="cellIs" dxfId="424" priority="143" operator="equal">
      <formula>"Raro"</formula>
    </cfRule>
  </conditionalFormatting>
  <conditionalFormatting sqref="AA83">
    <cfRule type="cellIs" dxfId="423" priority="135" operator="equal">
      <formula>"Extremo"</formula>
    </cfRule>
    <cfRule type="cellIs" dxfId="422" priority="136" operator="equal">
      <formula>"Alto"</formula>
    </cfRule>
    <cfRule type="cellIs" dxfId="421" priority="137" operator="equal">
      <formula>"Moderado"</formula>
    </cfRule>
    <cfRule type="cellIs" dxfId="420" priority="138" operator="equal">
      <formula>"Bajo"</formula>
    </cfRule>
  </conditionalFormatting>
  <conditionalFormatting sqref="W89">
    <cfRule type="cellIs" dxfId="419" priority="102" operator="equal">
      <formula>"Catastrófico"</formula>
    </cfRule>
    <cfRule type="cellIs" dxfId="418" priority="103" operator="equal">
      <formula>"Mayor"</formula>
    </cfRule>
    <cfRule type="cellIs" dxfId="417" priority="104" operator="equal">
      <formula>"Moderado"</formula>
    </cfRule>
    <cfRule type="cellIs" dxfId="416" priority="105" operator="equal">
      <formula>"Menor"</formula>
    </cfRule>
    <cfRule type="cellIs" dxfId="415" priority="106" operator="equal">
      <formula>"Insignificante"</formula>
    </cfRule>
  </conditionalFormatting>
  <conditionalFormatting sqref="Y89">
    <cfRule type="cellIs" dxfId="414" priority="97" operator="equal">
      <formula>"Casi Seguro"</formula>
    </cfRule>
    <cfRule type="cellIs" dxfId="413" priority="98" operator="equal">
      <formula>"Probable"</formula>
    </cfRule>
    <cfRule type="cellIs" dxfId="412" priority="99" operator="equal">
      <formula>"Posible"</formula>
    </cfRule>
    <cfRule type="cellIs" dxfId="411" priority="100" operator="equal">
      <formula>"Improbable"</formula>
    </cfRule>
    <cfRule type="cellIs" dxfId="410" priority="101" operator="equal">
      <formula>"Raro"</formula>
    </cfRule>
  </conditionalFormatting>
  <conditionalFormatting sqref="W22">
    <cfRule type="cellIs" dxfId="409" priority="508" operator="equal">
      <formula>"Catastrófico"</formula>
    </cfRule>
    <cfRule type="cellIs" dxfId="408" priority="509" operator="equal">
      <formula>"Mayor"</formula>
    </cfRule>
    <cfRule type="cellIs" dxfId="407" priority="510" operator="equal">
      <formula>"Moderado"</formula>
    </cfRule>
    <cfRule type="cellIs" dxfId="406" priority="511" operator="equal">
      <formula>"Menor"</formula>
    </cfRule>
    <cfRule type="cellIs" dxfId="405" priority="512" operator="equal">
      <formula>"Insignificante"</formula>
    </cfRule>
  </conditionalFormatting>
  <conditionalFormatting sqref="Y22">
    <cfRule type="cellIs" dxfId="404" priority="503" operator="equal">
      <formula>"Casi Seguro"</formula>
    </cfRule>
    <cfRule type="cellIs" dxfId="403" priority="504" operator="equal">
      <formula>"Probable"</formula>
    </cfRule>
    <cfRule type="cellIs" dxfId="402" priority="505" operator="equal">
      <formula>"Posible"</formula>
    </cfRule>
    <cfRule type="cellIs" dxfId="401" priority="506" operator="equal">
      <formula>"Improbable"</formula>
    </cfRule>
    <cfRule type="cellIs" dxfId="400" priority="507" operator="equal">
      <formula>"Raro"</formula>
    </cfRule>
  </conditionalFormatting>
  <conditionalFormatting sqref="AA22">
    <cfRule type="cellIs" dxfId="399" priority="499" operator="equal">
      <formula>"Extremo"</formula>
    </cfRule>
    <cfRule type="cellIs" dxfId="398" priority="500" operator="equal">
      <formula>"Alto"</formula>
    </cfRule>
    <cfRule type="cellIs" dxfId="397" priority="501" operator="equal">
      <formula>"Moderado"</formula>
    </cfRule>
    <cfRule type="cellIs" dxfId="396" priority="502" operator="equal">
      <formula>"Bajo"</formula>
    </cfRule>
  </conditionalFormatting>
  <conditionalFormatting sqref="W24">
    <cfRule type="cellIs" dxfId="395" priority="494" operator="equal">
      <formula>"Catastrófico"</formula>
    </cfRule>
    <cfRule type="cellIs" dxfId="394" priority="495" operator="equal">
      <formula>"Mayor"</formula>
    </cfRule>
    <cfRule type="cellIs" dxfId="393" priority="496" operator="equal">
      <formula>"Moderado"</formula>
    </cfRule>
    <cfRule type="cellIs" dxfId="392" priority="497" operator="equal">
      <formula>"Menor"</formula>
    </cfRule>
    <cfRule type="cellIs" dxfId="391" priority="498" operator="equal">
      <formula>"Insignificante"</formula>
    </cfRule>
  </conditionalFormatting>
  <conditionalFormatting sqref="Y24">
    <cfRule type="cellIs" dxfId="390" priority="489" operator="equal">
      <formula>"Casi Seguro"</formula>
    </cfRule>
    <cfRule type="cellIs" dxfId="389" priority="490" operator="equal">
      <formula>"Probable"</formula>
    </cfRule>
    <cfRule type="cellIs" dxfId="388" priority="491" operator="equal">
      <formula>"Posible"</formula>
    </cfRule>
    <cfRule type="cellIs" dxfId="387" priority="492" operator="equal">
      <formula>"Improbable"</formula>
    </cfRule>
    <cfRule type="cellIs" dxfId="386" priority="493" operator="equal">
      <formula>"Raro"</formula>
    </cfRule>
  </conditionalFormatting>
  <conditionalFormatting sqref="AA24">
    <cfRule type="cellIs" dxfId="385" priority="485" operator="equal">
      <formula>"Extremo"</formula>
    </cfRule>
    <cfRule type="cellIs" dxfId="384" priority="486" operator="equal">
      <formula>"Alto"</formula>
    </cfRule>
    <cfRule type="cellIs" dxfId="383" priority="487" operator="equal">
      <formula>"Moderado"</formula>
    </cfRule>
    <cfRule type="cellIs" dxfId="382" priority="488" operator="equal">
      <formula>"Bajo"</formula>
    </cfRule>
  </conditionalFormatting>
  <conditionalFormatting sqref="W26">
    <cfRule type="cellIs" dxfId="381" priority="480" operator="equal">
      <formula>"Catastrófico"</formula>
    </cfRule>
    <cfRule type="cellIs" dxfId="380" priority="481" operator="equal">
      <formula>"Mayor"</formula>
    </cfRule>
    <cfRule type="cellIs" dxfId="379" priority="482" operator="equal">
      <formula>"Moderado"</formula>
    </cfRule>
    <cfRule type="cellIs" dxfId="378" priority="483" operator="equal">
      <formula>"Menor"</formula>
    </cfRule>
    <cfRule type="cellIs" dxfId="377" priority="484" operator="equal">
      <formula>"Insignificante"</formula>
    </cfRule>
  </conditionalFormatting>
  <conditionalFormatting sqref="Y26">
    <cfRule type="cellIs" dxfId="376" priority="475" operator="equal">
      <formula>"Casi Seguro"</formula>
    </cfRule>
    <cfRule type="cellIs" dxfId="375" priority="476" operator="equal">
      <formula>"Probable"</formula>
    </cfRule>
    <cfRule type="cellIs" dxfId="374" priority="477" operator="equal">
      <formula>"Posible"</formula>
    </cfRule>
    <cfRule type="cellIs" dxfId="373" priority="478" operator="equal">
      <formula>"Improbable"</formula>
    </cfRule>
    <cfRule type="cellIs" dxfId="372" priority="479" operator="equal">
      <formula>"Raro"</formula>
    </cfRule>
  </conditionalFormatting>
  <conditionalFormatting sqref="AA26">
    <cfRule type="cellIs" dxfId="371" priority="471" operator="equal">
      <formula>"Extremo"</formula>
    </cfRule>
    <cfRule type="cellIs" dxfId="370" priority="472" operator="equal">
      <formula>"Alto"</formula>
    </cfRule>
    <cfRule type="cellIs" dxfId="369" priority="473" operator="equal">
      <formula>"Moderado"</formula>
    </cfRule>
    <cfRule type="cellIs" dxfId="368" priority="474" operator="equal">
      <formula>"Bajo"</formula>
    </cfRule>
  </conditionalFormatting>
  <conditionalFormatting sqref="W28">
    <cfRule type="cellIs" dxfId="367" priority="466" operator="equal">
      <formula>"Catastrófico"</formula>
    </cfRule>
    <cfRule type="cellIs" dxfId="366" priority="467" operator="equal">
      <formula>"Mayor"</formula>
    </cfRule>
    <cfRule type="cellIs" dxfId="365" priority="468" operator="equal">
      <formula>"Moderado"</formula>
    </cfRule>
    <cfRule type="cellIs" dxfId="364" priority="469" operator="equal">
      <formula>"Menor"</formula>
    </cfRule>
    <cfRule type="cellIs" dxfId="363" priority="470" operator="equal">
      <formula>"Insignificante"</formula>
    </cfRule>
  </conditionalFormatting>
  <conditionalFormatting sqref="Y28">
    <cfRule type="cellIs" dxfId="362" priority="461" operator="equal">
      <formula>"Casi Seguro"</formula>
    </cfRule>
    <cfRule type="cellIs" dxfId="361" priority="462" operator="equal">
      <formula>"Probable"</formula>
    </cfRule>
    <cfRule type="cellIs" dxfId="360" priority="463" operator="equal">
      <formula>"Posible"</formula>
    </cfRule>
    <cfRule type="cellIs" dxfId="359" priority="464" operator="equal">
      <formula>"Improbable"</formula>
    </cfRule>
    <cfRule type="cellIs" dxfId="358" priority="465" operator="equal">
      <formula>"Raro"</formula>
    </cfRule>
  </conditionalFormatting>
  <conditionalFormatting sqref="AA28">
    <cfRule type="cellIs" dxfId="357" priority="457" operator="equal">
      <formula>"Extremo"</formula>
    </cfRule>
    <cfRule type="cellIs" dxfId="356" priority="458" operator="equal">
      <formula>"Alto"</formula>
    </cfRule>
    <cfRule type="cellIs" dxfId="355" priority="459" operator="equal">
      <formula>"Moderado"</formula>
    </cfRule>
    <cfRule type="cellIs" dxfId="354" priority="460" operator="equal">
      <formula>"Bajo"</formula>
    </cfRule>
  </conditionalFormatting>
  <conditionalFormatting sqref="W30">
    <cfRule type="cellIs" dxfId="353" priority="452" operator="equal">
      <formula>"Catastrófico"</formula>
    </cfRule>
    <cfRule type="cellIs" dxfId="352" priority="453" operator="equal">
      <formula>"Mayor"</formula>
    </cfRule>
    <cfRule type="cellIs" dxfId="351" priority="454" operator="equal">
      <formula>"Moderado"</formula>
    </cfRule>
    <cfRule type="cellIs" dxfId="350" priority="455" operator="equal">
      <formula>"Menor"</formula>
    </cfRule>
    <cfRule type="cellIs" dxfId="349" priority="456" operator="equal">
      <formula>"Insignificante"</formula>
    </cfRule>
  </conditionalFormatting>
  <conditionalFormatting sqref="Y30">
    <cfRule type="cellIs" dxfId="348" priority="447" operator="equal">
      <formula>"Casi Seguro"</formula>
    </cfRule>
    <cfRule type="cellIs" dxfId="347" priority="448" operator="equal">
      <formula>"Probable"</formula>
    </cfRule>
    <cfRule type="cellIs" dxfId="346" priority="449" operator="equal">
      <formula>"Posible"</formula>
    </cfRule>
    <cfRule type="cellIs" dxfId="345" priority="450" operator="equal">
      <formula>"Improbable"</formula>
    </cfRule>
    <cfRule type="cellIs" dxfId="344" priority="451" operator="equal">
      <formula>"Raro"</formula>
    </cfRule>
  </conditionalFormatting>
  <conditionalFormatting sqref="AA30">
    <cfRule type="cellIs" dxfId="343" priority="443" operator="equal">
      <formula>"Extremo"</formula>
    </cfRule>
    <cfRule type="cellIs" dxfId="342" priority="444" operator="equal">
      <formula>"Alto"</formula>
    </cfRule>
    <cfRule type="cellIs" dxfId="341" priority="445" operator="equal">
      <formula>"Moderado"</formula>
    </cfRule>
    <cfRule type="cellIs" dxfId="340" priority="446" operator="equal">
      <formula>"Bajo"</formula>
    </cfRule>
  </conditionalFormatting>
  <conditionalFormatting sqref="W32">
    <cfRule type="cellIs" dxfId="339" priority="438" operator="equal">
      <formula>"Catastrófico"</formula>
    </cfRule>
    <cfRule type="cellIs" dxfId="338" priority="439" operator="equal">
      <formula>"Mayor"</formula>
    </cfRule>
    <cfRule type="cellIs" dxfId="337" priority="440" operator="equal">
      <formula>"Moderado"</formula>
    </cfRule>
    <cfRule type="cellIs" dxfId="336" priority="441" operator="equal">
      <formula>"Menor"</formula>
    </cfRule>
    <cfRule type="cellIs" dxfId="335" priority="442" operator="equal">
      <formula>"Insignificante"</formula>
    </cfRule>
  </conditionalFormatting>
  <conditionalFormatting sqref="Y32">
    <cfRule type="cellIs" dxfId="334" priority="433" operator="equal">
      <formula>"Casi Seguro"</formula>
    </cfRule>
    <cfRule type="cellIs" dxfId="333" priority="434" operator="equal">
      <formula>"Probable"</formula>
    </cfRule>
    <cfRule type="cellIs" dxfId="332" priority="435" operator="equal">
      <formula>"Posible"</formula>
    </cfRule>
    <cfRule type="cellIs" dxfId="331" priority="436" operator="equal">
      <formula>"Improbable"</formula>
    </cfRule>
    <cfRule type="cellIs" dxfId="330" priority="437" operator="equal">
      <formula>"Raro"</formula>
    </cfRule>
  </conditionalFormatting>
  <conditionalFormatting sqref="AA32">
    <cfRule type="cellIs" dxfId="329" priority="429" operator="equal">
      <formula>"Extremo"</formula>
    </cfRule>
    <cfRule type="cellIs" dxfId="328" priority="430" operator="equal">
      <formula>"Alto"</formula>
    </cfRule>
    <cfRule type="cellIs" dxfId="327" priority="431" operator="equal">
      <formula>"Moderado"</formula>
    </cfRule>
    <cfRule type="cellIs" dxfId="326" priority="432" operator="equal">
      <formula>"Bajo"</formula>
    </cfRule>
  </conditionalFormatting>
  <conditionalFormatting sqref="W34">
    <cfRule type="cellIs" dxfId="325" priority="424" operator="equal">
      <formula>"Catastrófico"</formula>
    </cfRule>
    <cfRule type="cellIs" dxfId="324" priority="425" operator="equal">
      <formula>"Mayor"</formula>
    </cfRule>
    <cfRule type="cellIs" dxfId="323" priority="426" operator="equal">
      <formula>"Moderado"</formula>
    </cfRule>
    <cfRule type="cellIs" dxfId="322" priority="427" operator="equal">
      <formula>"Menor"</formula>
    </cfRule>
    <cfRule type="cellIs" dxfId="321" priority="428" operator="equal">
      <formula>"Insignificante"</formula>
    </cfRule>
  </conditionalFormatting>
  <conditionalFormatting sqref="Y34">
    <cfRule type="cellIs" dxfId="320" priority="419" operator="equal">
      <formula>"Casi Seguro"</formula>
    </cfRule>
    <cfRule type="cellIs" dxfId="319" priority="420" operator="equal">
      <formula>"Probable"</formula>
    </cfRule>
    <cfRule type="cellIs" dxfId="318" priority="421" operator="equal">
      <formula>"Posible"</formula>
    </cfRule>
    <cfRule type="cellIs" dxfId="317" priority="422" operator="equal">
      <formula>"Improbable"</formula>
    </cfRule>
    <cfRule type="cellIs" dxfId="316" priority="423" operator="equal">
      <formula>"Raro"</formula>
    </cfRule>
  </conditionalFormatting>
  <conditionalFormatting sqref="AA34">
    <cfRule type="cellIs" dxfId="315" priority="415" operator="equal">
      <formula>"Extremo"</formula>
    </cfRule>
    <cfRule type="cellIs" dxfId="314" priority="416" operator="equal">
      <formula>"Alto"</formula>
    </cfRule>
    <cfRule type="cellIs" dxfId="313" priority="417" operator="equal">
      <formula>"Moderado"</formula>
    </cfRule>
    <cfRule type="cellIs" dxfId="312" priority="418" operator="equal">
      <formula>"Bajo"</formula>
    </cfRule>
  </conditionalFormatting>
  <conditionalFormatting sqref="W36">
    <cfRule type="cellIs" dxfId="311" priority="410" operator="equal">
      <formula>"Catastrófico"</formula>
    </cfRule>
    <cfRule type="cellIs" dxfId="310" priority="411" operator="equal">
      <formula>"Mayor"</formula>
    </cfRule>
    <cfRule type="cellIs" dxfId="309" priority="412" operator="equal">
      <formula>"Moderado"</formula>
    </cfRule>
    <cfRule type="cellIs" dxfId="308" priority="413" operator="equal">
      <formula>"Menor"</formula>
    </cfRule>
    <cfRule type="cellIs" dxfId="307" priority="414" operator="equal">
      <formula>"Insignificante"</formula>
    </cfRule>
  </conditionalFormatting>
  <conditionalFormatting sqref="Y36">
    <cfRule type="cellIs" dxfId="306" priority="405" operator="equal">
      <formula>"Casi Seguro"</formula>
    </cfRule>
    <cfRule type="cellIs" dxfId="305" priority="406" operator="equal">
      <formula>"Probable"</formula>
    </cfRule>
    <cfRule type="cellIs" dxfId="304" priority="407" operator="equal">
      <formula>"Posible"</formula>
    </cfRule>
    <cfRule type="cellIs" dxfId="303" priority="408" operator="equal">
      <formula>"Improbable"</formula>
    </cfRule>
    <cfRule type="cellIs" dxfId="302" priority="409" operator="equal">
      <formula>"Raro"</formula>
    </cfRule>
  </conditionalFormatting>
  <conditionalFormatting sqref="AA36">
    <cfRule type="cellIs" dxfId="301" priority="401" operator="equal">
      <formula>"Extremo"</formula>
    </cfRule>
    <cfRule type="cellIs" dxfId="300" priority="402" operator="equal">
      <formula>"Alto"</formula>
    </cfRule>
    <cfRule type="cellIs" dxfId="299" priority="403" operator="equal">
      <formula>"Moderado"</formula>
    </cfRule>
    <cfRule type="cellIs" dxfId="298" priority="404" operator="equal">
      <formula>"Bajo"</formula>
    </cfRule>
  </conditionalFormatting>
  <conditionalFormatting sqref="W38">
    <cfRule type="cellIs" dxfId="297" priority="396" operator="equal">
      <formula>"Catastrófico"</formula>
    </cfRule>
    <cfRule type="cellIs" dxfId="296" priority="397" operator="equal">
      <formula>"Mayor"</formula>
    </cfRule>
    <cfRule type="cellIs" dxfId="295" priority="398" operator="equal">
      <formula>"Moderado"</formula>
    </cfRule>
    <cfRule type="cellIs" dxfId="294" priority="399" operator="equal">
      <formula>"Menor"</formula>
    </cfRule>
    <cfRule type="cellIs" dxfId="293" priority="400" operator="equal">
      <formula>"Insignificante"</formula>
    </cfRule>
  </conditionalFormatting>
  <conditionalFormatting sqref="Y38">
    <cfRule type="cellIs" dxfId="292" priority="391" operator="equal">
      <formula>"Casi Seguro"</formula>
    </cfRule>
    <cfRule type="cellIs" dxfId="291" priority="392" operator="equal">
      <formula>"Probable"</formula>
    </cfRule>
    <cfRule type="cellIs" dxfId="290" priority="393" operator="equal">
      <formula>"Posible"</formula>
    </cfRule>
    <cfRule type="cellIs" dxfId="289" priority="394" operator="equal">
      <formula>"Improbable"</formula>
    </cfRule>
    <cfRule type="cellIs" dxfId="288" priority="395" operator="equal">
      <formula>"Raro"</formula>
    </cfRule>
  </conditionalFormatting>
  <conditionalFormatting sqref="AA38">
    <cfRule type="cellIs" dxfId="287" priority="387" operator="equal">
      <formula>"Extremo"</formula>
    </cfRule>
    <cfRule type="cellIs" dxfId="286" priority="388" operator="equal">
      <formula>"Alto"</formula>
    </cfRule>
    <cfRule type="cellIs" dxfId="285" priority="389" operator="equal">
      <formula>"Moderado"</formula>
    </cfRule>
    <cfRule type="cellIs" dxfId="284" priority="390" operator="equal">
      <formula>"Bajo"</formula>
    </cfRule>
  </conditionalFormatting>
  <conditionalFormatting sqref="W40">
    <cfRule type="cellIs" dxfId="283" priority="382" operator="equal">
      <formula>"Catastrófico"</formula>
    </cfRule>
    <cfRule type="cellIs" dxfId="282" priority="383" operator="equal">
      <formula>"Mayor"</formula>
    </cfRule>
    <cfRule type="cellIs" dxfId="281" priority="384" operator="equal">
      <formula>"Moderado"</formula>
    </cfRule>
    <cfRule type="cellIs" dxfId="280" priority="385" operator="equal">
      <formula>"Menor"</formula>
    </cfRule>
    <cfRule type="cellIs" dxfId="279" priority="386" operator="equal">
      <formula>"Insignificante"</formula>
    </cfRule>
  </conditionalFormatting>
  <conditionalFormatting sqref="Y40">
    <cfRule type="cellIs" dxfId="278" priority="377" operator="equal">
      <formula>"Casi Seguro"</formula>
    </cfRule>
    <cfRule type="cellIs" dxfId="277" priority="378" operator="equal">
      <formula>"Probable"</formula>
    </cfRule>
    <cfRule type="cellIs" dxfId="276" priority="379" operator="equal">
      <formula>"Posible"</formula>
    </cfRule>
    <cfRule type="cellIs" dxfId="275" priority="380" operator="equal">
      <formula>"Improbable"</formula>
    </cfRule>
    <cfRule type="cellIs" dxfId="274" priority="381" operator="equal">
      <formula>"Raro"</formula>
    </cfRule>
  </conditionalFormatting>
  <conditionalFormatting sqref="AA40">
    <cfRule type="cellIs" dxfId="273" priority="373" operator="equal">
      <formula>"Extremo"</formula>
    </cfRule>
    <cfRule type="cellIs" dxfId="272" priority="374" operator="equal">
      <formula>"Alto"</formula>
    </cfRule>
    <cfRule type="cellIs" dxfId="271" priority="375" operator="equal">
      <formula>"Moderado"</formula>
    </cfRule>
    <cfRule type="cellIs" dxfId="270" priority="376" operator="equal">
      <formula>"Bajo"</formula>
    </cfRule>
  </conditionalFormatting>
  <conditionalFormatting sqref="W42">
    <cfRule type="cellIs" dxfId="269" priority="368" operator="equal">
      <formula>"Catastrófico"</formula>
    </cfRule>
    <cfRule type="cellIs" dxfId="268" priority="369" operator="equal">
      <formula>"Mayor"</formula>
    </cfRule>
    <cfRule type="cellIs" dxfId="267" priority="370" operator="equal">
      <formula>"Moderado"</formula>
    </cfRule>
    <cfRule type="cellIs" dxfId="266" priority="371" operator="equal">
      <formula>"Menor"</formula>
    </cfRule>
    <cfRule type="cellIs" dxfId="265" priority="372" operator="equal">
      <formula>"Insignificante"</formula>
    </cfRule>
  </conditionalFormatting>
  <conditionalFormatting sqref="Y42">
    <cfRule type="cellIs" dxfId="264" priority="363" operator="equal">
      <formula>"Casi Seguro"</formula>
    </cfRule>
    <cfRule type="cellIs" dxfId="263" priority="364" operator="equal">
      <formula>"Probable"</formula>
    </cfRule>
    <cfRule type="cellIs" dxfId="262" priority="365" operator="equal">
      <formula>"Posible"</formula>
    </cfRule>
    <cfRule type="cellIs" dxfId="261" priority="366" operator="equal">
      <formula>"Improbable"</formula>
    </cfRule>
    <cfRule type="cellIs" dxfId="260" priority="367" operator="equal">
      <formula>"Raro"</formula>
    </cfRule>
  </conditionalFormatting>
  <conditionalFormatting sqref="AA42">
    <cfRule type="cellIs" dxfId="259" priority="359" operator="equal">
      <formula>"Extremo"</formula>
    </cfRule>
    <cfRule type="cellIs" dxfId="258" priority="360" operator="equal">
      <formula>"Alto"</formula>
    </cfRule>
    <cfRule type="cellIs" dxfId="257" priority="361" operator="equal">
      <formula>"Moderado"</formula>
    </cfRule>
    <cfRule type="cellIs" dxfId="256" priority="362" operator="equal">
      <formula>"Bajo"</formula>
    </cfRule>
  </conditionalFormatting>
  <conditionalFormatting sqref="W44">
    <cfRule type="cellIs" dxfId="255" priority="354" operator="equal">
      <formula>"Catastrófico"</formula>
    </cfRule>
    <cfRule type="cellIs" dxfId="254" priority="355" operator="equal">
      <formula>"Mayor"</formula>
    </cfRule>
    <cfRule type="cellIs" dxfId="253" priority="356" operator="equal">
      <formula>"Moderado"</formula>
    </cfRule>
    <cfRule type="cellIs" dxfId="252" priority="357" operator="equal">
      <formula>"Menor"</formula>
    </cfRule>
    <cfRule type="cellIs" dxfId="251" priority="358" operator="equal">
      <formula>"Insignificante"</formula>
    </cfRule>
  </conditionalFormatting>
  <conditionalFormatting sqref="Y44">
    <cfRule type="cellIs" dxfId="250" priority="349" operator="equal">
      <formula>"Casi Seguro"</formula>
    </cfRule>
    <cfRule type="cellIs" dxfId="249" priority="350" operator="equal">
      <formula>"Probable"</formula>
    </cfRule>
    <cfRule type="cellIs" dxfId="248" priority="351" operator="equal">
      <formula>"Posible"</formula>
    </cfRule>
    <cfRule type="cellIs" dxfId="247" priority="352" operator="equal">
      <formula>"Improbable"</formula>
    </cfRule>
    <cfRule type="cellIs" dxfId="246" priority="353" operator="equal">
      <formula>"Raro"</formula>
    </cfRule>
  </conditionalFormatting>
  <conditionalFormatting sqref="AA44">
    <cfRule type="cellIs" dxfId="245" priority="345" operator="equal">
      <formula>"Extremo"</formula>
    </cfRule>
    <cfRule type="cellIs" dxfId="244" priority="346" operator="equal">
      <formula>"Alto"</formula>
    </cfRule>
    <cfRule type="cellIs" dxfId="243" priority="347" operator="equal">
      <formula>"Moderado"</formula>
    </cfRule>
    <cfRule type="cellIs" dxfId="242" priority="348" operator="equal">
      <formula>"Bajo"</formula>
    </cfRule>
  </conditionalFormatting>
  <conditionalFormatting sqref="W46">
    <cfRule type="cellIs" dxfId="241" priority="340" operator="equal">
      <formula>"Catastrófico"</formula>
    </cfRule>
    <cfRule type="cellIs" dxfId="240" priority="341" operator="equal">
      <formula>"Mayor"</formula>
    </cfRule>
    <cfRule type="cellIs" dxfId="239" priority="342" operator="equal">
      <formula>"Moderado"</formula>
    </cfRule>
    <cfRule type="cellIs" dxfId="238" priority="343" operator="equal">
      <formula>"Menor"</formula>
    </cfRule>
    <cfRule type="cellIs" dxfId="237" priority="344" operator="equal">
      <formula>"Insignificante"</formula>
    </cfRule>
  </conditionalFormatting>
  <conditionalFormatting sqref="Y46">
    <cfRule type="cellIs" dxfId="236" priority="335" operator="equal">
      <formula>"Casi Seguro"</formula>
    </cfRule>
    <cfRule type="cellIs" dxfId="235" priority="336" operator="equal">
      <formula>"Probable"</formula>
    </cfRule>
    <cfRule type="cellIs" dxfId="234" priority="337" operator="equal">
      <formula>"Posible"</formula>
    </cfRule>
    <cfRule type="cellIs" dxfId="233" priority="338" operator="equal">
      <formula>"Improbable"</formula>
    </cfRule>
    <cfRule type="cellIs" dxfId="232" priority="339" operator="equal">
      <formula>"Raro"</formula>
    </cfRule>
  </conditionalFormatting>
  <conditionalFormatting sqref="AA46">
    <cfRule type="cellIs" dxfId="231" priority="331" operator="equal">
      <formula>"Extremo"</formula>
    </cfRule>
    <cfRule type="cellIs" dxfId="230" priority="332" operator="equal">
      <formula>"Alto"</formula>
    </cfRule>
    <cfRule type="cellIs" dxfId="229" priority="333" operator="equal">
      <formula>"Moderado"</formula>
    </cfRule>
    <cfRule type="cellIs" dxfId="228" priority="334" operator="equal">
      <formula>"Bajo"</formula>
    </cfRule>
  </conditionalFormatting>
  <conditionalFormatting sqref="W48">
    <cfRule type="cellIs" dxfId="227" priority="326" operator="equal">
      <formula>"Catastrófico"</formula>
    </cfRule>
    <cfRule type="cellIs" dxfId="226" priority="327" operator="equal">
      <formula>"Mayor"</formula>
    </cfRule>
    <cfRule type="cellIs" dxfId="225" priority="328" operator="equal">
      <formula>"Moderado"</formula>
    </cfRule>
    <cfRule type="cellIs" dxfId="224" priority="329" operator="equal">
      <formula>"Menor"</formula>
    </cfRule>
    <cfRule type="cellIs" dxfId="223" priority="330" operator="equal">
      <formula>"Insignificante"</formula>
    </cfRule>
  </conditionalFormatting>
  <conditionalFormatting sqref="Y48">
    <cfRule type="cellIs" dxfId="222" priority="321" operator="equal">
      <formula>"Casi Seguro"</formula>
    </cfRule>
    <cfRule type="cellIs" dxfId="221" priority="322" operator="equal">
      <formula>"Probable"</formula>
    </cfRule>
    <cfRule type="cellIs" dxfId="220" priority="323" operator="equal">
      <formula>"Posible"</formula>
    </cfRule>
    <cfRule type="cellIs" dxfId="219" priority="324" operator="equal">
      <formula>"Improbable"</formula>
    </cfRule>
    <cfRule type="cellIs" dxfId="218" priority="325" operator="equal">
      <formula>"Raro"</formula>
    </cfRule>
  </conditionalFormatting>
  <conditionalFormatting sqref="AA48">
    <cfRule type="cellIs" dxfId="217" priority="317" operator="equal">
      <formula>"Extremo"</formula>
    </cfRule>
    <cfRule type="cellIs" dxfId="216" priority="318" operator="equal">
      <formula>"Alto"</formula>
    </cfRule>
    <cfRule type="cellIs" dxfId="215" priority="319" operator="equal">
      <formula>"Moderado"</formula>
    </cfRule>
    <cfRule type="cellIs" dxfId="214" priority="320" operator="equal">
      <formula>"Bajo"</formula>
    </cfRule>
  </conditionalFormatting>
  <conditionalFormatting sqref="W50">
    <cfRule type="cellIs" dxfId="213" priority="312" operator="equal">
      <formula>"Catastrófico"</formula>
    </cfRule>
    <cfRule type="cellIs" dxfId="212" priority="313" operator="equal">
      <formula>"Mayor"</formula>
    </cfRule>
    <cfRule type="cellIs" dxfId="211" priority="314" operator="equal">
      <formula>"Moderado"</formula>
    </cfRule>
    <cfRule type="cellIs" dxfId="210" priority="315" operator="equal">
      <formula>"Menor"</formula>
    </cfRule>
    <cfRule type="cellIs" dxfId="209" priority="316" operator="equal">
      <formula>"Insignificante"</formula>
    </cfRule>
  </conditionalFormatting>
  <conditionalFormatting sqref="Y50">
    <cfRule type="cellIs" dxfId="208" priority="307" operator="equal">
      <formula>"Casi Seguro"</formula>
    </cfRule>
    <cfRule type="cellIs" dxfId="207" priority="308" operator="equal">
      <formula>"Probable"</formula>
    </cfRule>
    <cfRule type="cellIs" dxfId="206" priority="309" operator="equal">
      <formula>"Posible"</formula>
    </cfRule>
    <cfRule type="cellIs" dxfId="205" priority="310" operator="equal">
      <formula>"Improbable"</formula>
    </cfRule>
    <cfRule type="cellIs" dxfId="204" priority="311" operator="equal">
      <formula>"Raro"</formula>
    </cfRule>
  </conditionalFormatting>
  <conditionalFormatting sqref="AA50">
    <cfRule type="cellIs" dxfId="203" priority="303" operator="equal">
      <formula>"Extremo"</formula>
    </cfRule>
    <cfRule type="cellIs" dxfId="202" priority="304" operator="equal">
      <formula>"Alto"</formula>
    </cfRule>
    <cfRule type="cellIs" dxfId="201" priority="305" operator="equal">
      <formula>"Moderado"</formula>
    </cfRule>
    <cfRule type="cellIs" dxfId="200" priority="306" operator="equal">
      <formula>"Bajo"</formula>
    </cfRule>
  </conditionalFormatting>
  <conditionalFormatting sqref="W52">
    <cfRule type="cellIs" dxfId="199" priority="298" operator="equal">
      <formula>"Catastrófico"</formula>
    </cfRule>
    <cfRule type="cellIs" dxfId="198" priority="299" operator="equal">
      <formula>"Mayor"</formula>
    </cfRule>
    <cfRule type="cellIs" dxfId="197" priority="300" operator="equal">
      <formula>"Moderado"</formula>
    </cfRule>
    <cfRule type="cellIs" dxfId="196" priority="301" operator="equal">
      <formula>"Menor"</formula>
    </cfRule>
    <cfRule type="cellIs" dxfId="195" priority="302" operator="equal">
      <formula>"Insignificante"</formula>
    </cfRule>
  </conditionalFormatting>
  <conditionalFormatting sqref="Y52">
    <cfRule type="cellIs" dxfId="194" priority="293" operator="equal">
      <formula>"Casi Seguro"</formula>
    </cfRule>
    <cfRule type="cellIs" dxfId="193" priority="294" operator="equal">
      <formula>"Probable"</formula>
    </cfRule>
    <cfRule type="cellIs" dxfId="192" priority="295" operator="equal">
      <formula>"Posible"</formula>
    </cfRule>
    <cfRule type="cellIs" dxfId="191" priority="296" operator="equal">
      <formula>"Improbable"</formula>
    </cfRule>
    <cfRule type="cellIs" dxfId="190" priority="297" operator="equal">
      <formula>"Raro"</formula>
    </cfRule>
  </conditionalFormatting>
  <conditionalFormatting sqref="AA52">
    <cfRule type="cellIs" dxfId="189" priority="289" operator="equal">
      <formula>"Extremo"</formula>
    </cfRule>
    <cfRule type="cellIs" dxfId="188" priority="290" operator="equal">
      <formula>"Alto"</formula>
    </cfRule>
    <cfRule type="cellIs" dxfId="187" priority="291" operator="equal">
      <formula>"Moderado"</formula>
    </cfRule>
    <cfRule type="cellIs" dxfId="186" priority="292" operator="equal">
      <formula>"Bajo"</formula>
    </cfRule>
  </conditionalFormatting>
  <conditionalFormatting sqref="W54">
    <cfRule type="cellIs" dxfId="185" priority="284" operator="equal">
      <formula>"Catastrófico"</formula>
    </cfRule>
    <cfRule type="cellIs" dxfId="184" priority="285" operator="equal">
      <formula>"Mayor"</formula>
    </cfRule>
    <cfRule type="cellIs" dxfId="183" priority="286" operator="equal">
      <formula>"Moderado"</formula>
    </cfRule>
    <cfRule type="cellIs" dxfId="182" priority="287" operator="equal">
      <formula>"Menor"</formula>
    </cfRule>
    <cfRule type="cellIs" dxfId="181" priority="288" operator="equal">
      <formula>"Insignificante"</formula>
    </cfRule>
  </conditionalFormatting>
  <conditionalFormatting sqref="Y54">
    <cfRule type="cellIs" dxfId="180" priority="279" operator="equal">
      <formula>"Casi Seguro"</formula>
    </cfRule>
    <cfRule type="cellIs" dxfId="179" priority="280" operator="equal">
      <formula>"Probable"</formula>
    </cfRule>
    <cfRule type="cellIs" dxfId="178" priority="281" operator="equal">
      <formula>"Posible"</formula>
    </cfRule>
    <cfRule type="cellIs" dxfId="177" priority="282" operator="equal">
      <formula>"Improbable"</formula>
    </cfRule>
    <cfRule type="cellIs" dxfId="176" priority="283" operator="equal">
      <formula>"Raro"</formula>
    </cfRule>
  </conditionalFormatting>
  <conditionalFormatting sqref="AA54">
    <cfRule type="cellIs" dxfId="175" priority="275" operator="equal">
      <formula>"Extremo"</formula>
    </cfRule>
    <cfRule type="cellIs" dxfId="174" priority="276" operator="equal">
      <formula>"Alto"</formula>
    </cfRule>
    <cfRule type="cellIs" dxfId="173" priority="277" operator="equal">
      <formula>"Moderado"</formula>
    </cfRule>
    <cfRule type="cellIs" dxfId="172" priority="278" operator="equal">
      <formula>"Bajo"</formula>
    </cfRule>
  </conditionalFormatting>
  <conditionalFormatting sqref="W69">
    <cfRule type="cellIs" dxfId="171" priority="242" operator="equal">
      <formula>"Catastrófico"</formula>
    </cfRule>
    <cfRule type="cellIs" dxfId="170" priority="243" operator="equal">
      <formula>"Mayor"</formula>
    </cfRule>
    <cfRule type="cellIs" dxfId="169" priority="244" operator="equal">
      <formula>"Moderado"</formula>
    </cfRule>
    <cfRule type="cellIs" dxfId="168" priority="245" operator="equal">
      <formula>"Menor"</formula>
    </cfRule>
    <cfRule type="cellIs" dxfId="167" priority="246" operator="equal">
      <formula>"Insignificante"</formula>
    </cfRule>
  </conditionalFormatting>
  <conditionalFormatting sqref="Y69">
    <cfRule type="cellIs" dxfId="166" priority="237" operator="equal">
      <formula>"Casi Seguro"</formula>
    </cfRule>
    <cfRule type="cellIs" dxfId="165" priority="238" operator="equal">
      <formula>"Probable"</formula>
    </cfRule>
    <cfRule type="cellIs" dxfId="164" priority="239" operator="equal">
      <formula>"Posible"</formula>
    </cfRule>
    <cfRule type="cellIs" dxfId="163" priority="240" operator="equal">
      <formula>"Improbable"</formula>
    </cfRule>
    <cfRule type="cellIs" dxfId="162" priority="241" operator="equal">
      <formula>"Raro"</formula>
    </cfRule>
  </conditionalFormatting>
  <conditionalFormatting sqref="AA69">
    <cfRule type="cellIs" dxfId="161" priority="233" operator="equal">
      <formula>"Extremo"</formula>
    </cfRule>
    <cfRule type="cellIs" dxfId="160" priority="234" operator="equal">
      <formula>"Alto"</formula>
    </cfRule>
    <cfRule type="cellIs" dxfId="159" priority="235" operator="equal">
      <formula>"Moderado"</formula>
    </cfRule>
    <cfRule type="cellIs" dxfId="158" priority="236" operator="equal">
      <formula>"Bajo"</formula>
    </cfRule>
  </conditionalFormatting>
  <conditionalFormatting sqref="W71">
    <cfRule type="cellIs" dxfId="157" priority="228" operator="equal">
      <formula>"Catastrófico"</formula>
    </cfRule>
    <cfRule type="cellIs" dxfId="156" priority="229" operator="equal">
      <formula>"Mayor"</formula>
    </cfRule>
    <cfRule type="cellIs" dxfId="155" priority="230" operator="equal">
      <formula>"Moderado"</formula>
    </cfRule>
    <cfRule type="cellIs" dxfId="154" priority="231" operator="equal">
      <formula>"Menor"</formula>
    </cfRule>
    <cfRule type="cellIs" dxfId="153" priority="232" operator="equal">
      <formula>"Insignificante"</formula>
    </cfRule>
  </conditionalFormatting>
  <conditionalFormatting sqref="Y71">
    <cfRule type="cellIs" dxfId="152" priority="223" operator="equal">
      <formula>"Casi Seguro"</formula>
    </cfRule>
    <cfRule type="cellIs" dxfId="151" priority="224" operator="equal">
      <formula>"Probable"</formula>
    </cfRule>
    <cfRule type="cellIs" dxfId="150" priority="225" operator="equal">
      <formula>"Posible"</formula>
    </cfRule>
    <cfRule type="cellIs" dxfId="149" priority="226" operator="equal">
      <formula>"Improbable"</formula>
    </cfRule>
    <cfRule type="cellIs" dxfId="148" priority="227" operator="equal">
      <formula>"Raro"</formula>
    </cfRule>
  </conditionalFormatting>
  <conditionalFormatting sqref="AA71">
    <cfRule type="cellIs" dxfId="147" priority="219" operator="equal">
      <formula>"Extremo"</formula>
    </cfRule>
    <cfRule type="cellIs" dxfId="146" priority="220" operator="equal">
      <formula>"Alto"</formula>
    </cfRule>
    <cfRule type="cellIs" dxfId="145" priority="221" operator="equal">
      <formula>"Moderado"</formula>
    </cfRule>
    <cfRule type="cellIs" dxfId="144" priority="222" operator="equal">
      <formula>"Bajo"</formula>
    </cfRule>
  </conditionalFormatting>
  <conditionalFormatting sqref="W73">
    <cfRule type="cellIs" dxfId="143" priority="214" operator="equal">
      <formula>"Catastrófico"</formula>
    </cfRule>
    <cfRule type="cellIs" dxfId="142" priority="215" operator="equal">
      <formula>"Mayor"</formula>
    </cfRule>
    <cfRule type="cellIs" dxfId="141" priority="216" operator="equal">
      <formula>"Moderado"</formula>
    </cfRule>
    <cfRule type="cellIs" dxfId="140" priority="217" operator="equal">
      <formula>"Menor"</formula>
    </cfRule>
    <cfRule type="cellIs" dxfId="139" priority="218" operator="equal">
      <formula>"Insignificante"</formula>
    </cfRule>
  </conditionalFormatting>
  <conditionalFormatting sqref="Y73">
    <cfRule type="cellIs" dxfId="138" priority="209" operator="equal">
      <formula>"Casi Seguro"</formula>
    </cfRule>
    <cfRule type="cellIs" dxfId="137" priority="210" operator="equal">
      <formula>"Probable"</formula>
    </cfRule>
    <cfRule type="cellIs" dxfId="136" priority="211" operator="equal">
      <formula>"Posible"</formula>
    </cfRule>
    <cfRule type="cellIs" dxfId="135" priority="212" operator="equal">
      <formula>"Improbable"</formula>
    </cfRule>
    <cfRule type="cellIs" dxfId="134" priority="213" operator="equal">
      <formula>"Raro"</formula>
    </cfRule>
  </conditionalFormatting>
  <conditionalFormatting sqref="AA73">
    <cfRule type="cellIs" dxfId="133" priority="205" operator="equal">
      <formula>"Extremo"</formula>
    </cfRule>
    <cfRule type="cellIs" dxfId="132" priority="206" operator="equal">
      <formula>"Alto"</formula>
    </cfRule>
    <cfRule type="cellIs" dxfId="131" priority="207" operator="equal">
      <formula>"Moderado"</formula>
    </cfRule>
    <cfRule type="cellIs" dxfId="130" priority="208" operator="equal">
      <formula>"Bajo"</formula>
    </cfRule>
  </conditionalFormatting>
  <conditionalFormatting sqref="W77">
    <cfRule type="cellIs" dxfId="129" priority="186" operator="equal">
      <formula>"Catastrófico"</formula>
    </cfRule>
    <cfRule type="cellIs" dxfId="128" priority="187" operator="equal">
      <formula>"Mayor"</formula>
    </cfRule>
    <cfRule type="cellIs" dxfId="127" priority="188" operator="equal">
      <formula>"Moderado"</formula>
    </cfRule>
    <cfRule type="cellIs" dxfId="126" priority="189" operator="equal">
      <formula>"Menor"</formula>
    </cfRule>
    <cfRule type="cellIs" dxfId="125" priority="190" operator="equal">
      <formula>"Insignificante"</formula>
    </cfRule>
  </conditionalFormatting>
  <conditionalFormatting sqref="Y77">
    <cfRule type="cellIs" dxfId="124" priority="181" operator="equal">
      <formula>"Casi Seguro"</formula>
    </cfRule>
    <cfRule type="cellIs" dxfId="123" priority="182" operator="equal">
      <formula>"Probable"</formula>
    </cfRule>
    <cfRule type="cellIs" dxfId="122" priority="183" operator="equal">
      <formula>"Posible"</formula>
    </cfRule>
    <cfRule type="cellIs" dxfId="121" priority="184" operator="equal">
      <formula>"Improbable"</formula>
    </cfRule>
    <cfRule type="cellIs" dxfId="120" priority="185" operator="equal">
      <formula>"Raro"</formula>
    </cfRule>
  </conditionalFormatting>
  <conditionalFormatting sqref="AA77">
    <cfRule type="cellIs" dxfId="119" priority="177" operator="equal">
      <formula>"Extremo"</formula>
    </cfRule>
    <cfRule type="cellIs" dxfId="118" priority="178" operator="equal">
      <formula>"Alto"</formula>
    </cfRule>
    <cfRule type="cellIs" dxfId="117" priority="179" operator="equal">
      <formula>"Moderado"</formula>
    </cfRule>
    <cfRule type="cellIs" dxfId="116" priority="180" operator="equal">
      <formula>"Bajo"</formula>
    </cfRule>
  </conditionalFormatting>
  <conditionalFormatting sqref="W79">
    <cfRule type="cellIs" dxfId="115" priority="172" operator="equal">
      <formula>"Catastrófico"</formula>
    </cfRule>
    <cfRule type="cellIs" dxfId="114" priority="173" operator="equal">
      <formula>"Mayor"</formula>
    </cfRule>
    <cfRule type="cellIs" dxfId="113" priority="174" operator="equal">
      <formula>"Moderado"</formula>
    </cfRule>
    <cfRule type="cellIs" dxfId="112" priority="175" operator="equal">
      <formula>"Menor"</formula>
    </cfRule>
    <cfRule type="cellIs" dxfId="111" priority="176" operator="equal">
      <formula>"Insignificante"</formula>
    </cfRule>
  </conditionalFormatting>
  <conditionalFormatting sqref="Y79">
    <cfRule type="cellIs" dxfId="110" priority="167" operator="equal">
      <formula>"Casi Seguro"</formula>
    </cfRule>
    <cfRule type="cellIs" dxfId="109" priority="168" operator="equal">
      <formula>"Probable"</formula>
    </cfRule>
    <cfRule type="cellIs" dxfId="108" priority="169" operator="equal">
      <formula>"Posible"</formula>
    </cfRule>
    <cfRule type="cellIs" dxfId="107" priority="170" operator="equal">
      <formula>"Improbable"</formula>
    </cfRule>
    <cfRule type="cellIs" dxfId="106" priority="171" operator="equal">
      <formula>"Raro"</formula>
    </cfRule>
  </conditionalFormatting>
  <conditionalFormatting sqref="AA79">
    <cfRule type="cellIs" dxfId="105" priority="163" operator="equal">
      <formula>"Extremo"</formula>
    </cfRule>
    <cfRule type="cellIs" dxfId="104" priority="164" operator="equal">
      <formula>"Alto"</formula>
    </cfRule>
    <cfRule type="cellIs" dxfId="103" priority="165" operator="equal">
      <formula>"Moderado"</formula>
    </cfRule>
    <cfRule type="cellIs" dxfId="102" priority="166" operator="equal">
      <formula>"Bajo"</formula>
    </cfRule>
  </conditionalFormatting>
  <conditionalFormatting sqref="W81">
    <cfRule type="cellIs" dxfId="101" priority="158" operator="equal">
      <formula>"Catastrófico"</formula>
    </cfRule>
    <cfRule type="cellIs" dxfId="100" priority="159" operator="equal">
      <formula>"Mayor"</formula>
    </cfRule>
    <cfRule type="cellIs" dxfId="99" priority="160" operator="equal">
      <formula>"Moderado"</formula>
    </cfRule>
    <cfRule type="cellIs" dxfId="98" priority="161" operator="equal">
      <formula>"Menor"</formula>
    </cfRule>
    <cfRule type="cellIs" dxfId="97" priority="162" operator="equal">
      <formula>"Insignificante"</formula>
    </cfRule>
  </conditionalFormatting>
  <conditionalFormatting sqref="Y81">
    <cfRule type="cellIs" dxfId="96" priority="153" operator="equal">
      <formula>"Casi Seguro"</formula>
    </cfRule>
    <cfRule type="cellIs" dxfId="95" priority="154" operator="equal">
      <formula>"Probable"</formula>
    </cfRule>
    <cfRule type="cellIs" dxfId="94" priority="155" operator="equal">
      <formula>"Posible"</formula>
    </cfRule>
    <cfRule type="cellIs" dxfId="93" priority="156" operator="equal">
      <formula>"Improbable"</formula>
    </cfRule>
    <cfRule type="cellIs" dxfId="92" priority="157" operator="equal">
      <formula>"Raro"</formula>
    </cfRule>
  </conditionalFormatting>
  <conditionalFormatting sqref="AA81">
    <cfRule type="cellIs" dxfId="91" priority="149" operator="equal">
      <formula>"Extremo"</formula>
    </cfRule>
    <cfRule type="cellIs" dxfId="90" priority="150" operator="equal">
      <formula>"Alto"</formula>
    </cfRule>
    <cfRule type="cellIs" dxfId="89" priority="151" operator="equal">
      <formula>"Moderado"</formula>
    </cfRule>
    <cfRule type="cellIs" dxfId="88" priority="152" operator="equal">
      <formula>"Bajo"</formula>
    </cfRule>
  </conditionalFormatting>
  <conditionalFormatting sqref="W87">
    <cfRule type="cellIs" dxfId="87" priority="116" operator="equal">
      <formula>"Catastrófico"</formula>
    </cfRule>
    <cfRule type="cellIs" dxfId="86" priority="117" operator="equal">
      <formula>"Mayor"</formula>
    </cfRule>
    <cfRule type="cellIs" dxfId="85" priority="118" operator="equal">
      <formula>"Moderado"</formula>
    </cfRule>
    <cfRule type="cellIs" dxfId="84" priority="119" operator="equal">
      <formula>"Menor"</formula>
    </cfRule>
    <cfRule type="cellIs" dxfId="83" priority="120" operator="equal">
      <formula>"Insignificante"</formula>
    </cfRule>
  </conditionalFormatting>
  <conditionalFormatting sqref="Y87">
    <cfRule type="cellIs" dxfId="82" priority="111" operator="equal">
      <formula>"Casi Seguro"</formula>
    </cfRule>
    <cfRule type="cellIs" dxfId="81" priority="112" operator="equal">
      <formula>"Probable"</formula>
    </cfRule>
    <cfRule type="cellIs" dxfId="80" priority="113" operator="equal">
      <formula>"Posible"</formula>
    </cfRule>
    <cfRule type="cellIs" dxfId="79" priority="114" operator="equal">
      <formula>"Improbable"</formula>
    </cfRule>
    <cfRule type="cellIs" dxfId="78" priority="115" operator="equal">
      <formula>"Raro"</formula>
    </cfRule>
  </conditionalFormatting>
  <conditionalFormatting sqref="AA87">
    <cfRule type="cellIs" dxfId="77" priority="107" operator="equal">
      <formula>"Extremo"</formula>
    </cfRule>
    <cfRule type="cellIs" dxfId="76" priority="108" operator="equal">
      <formula>"Alto"</formula>
    </cfRule>
    <cfRule type="cellIs" dxfId="75" priority="109" operator="equal">
      <formula>"Moderado"</formula>
    </cfRule>
    <cfRule type="cellIs" dxfId="74" priority="110" operator="equal">
      <formula>"Bajo"</formula>
    </cfRule>
  </conditionalFormatting>
  <conditionalFormatting sqref="N190:N191">
    <cfRule type="containsText" dxfId="73" priority="80" operator="containsText" text="MUY BAJA">
      <formula>NOT(ISERROR(SEARCH("MUY BAJA",N190)))</formula>
    </cfRule>
    <cfRule type="containsText" dxfId="72" priority="81" operator="containsText" text="BAJA">
      <formula>NOT(ISERROR(SEARCH("BAJA",N190)))</formula>
    </cfRule>
    <cfRule type="containsText" dxfId="71" priority="82" operator="containsText" text="MEDIA">
      <formula>NOT(ISERROR(SEARCH("MEDIA",N190)))</formula>
    </cfRule>
    <cfRule type="containsText" dxfId="70" priority="83" operator="containsText" text="ALTA">
      <formula>NOT(ISERROR(SEARCH("ALTA",N190)))</formula>
    </cfRule>
  </conditionalFormatting>
  <conditionalFormatting sqref="N190:N191">
    <cfRule type="containsText" dxfId="69" priority="79" operator="containsText" text="MUY ALTA">
      <formula>NOT(ISERROR(SEARCH("MUY ALTA",N190)))</formula>
    </cfRule>
  </conditionalFormatting>
  <conditionalFormatting sqref="K190:K191 G190:G191">
    <cfRule type="cellIs" dxfId="68" priority="78" operator="equal">
      <formula>"No Aplica"</formula>
    </cfRule>
    <cfRule type="beginsWith" dxfId="67" priority="84" operator="beginsWith" text="Alta">
      <formula>LEFT(G190,LEN("Alta"))="Alta"</formula>
    </cfRule>
    <cfRule type="containsText" dxfId="66" priority="85" operator="containsText" text="Muy Alta">
      <formula>NOT(ISERROR(SEARCH("Muy Alta",G190)))</formula>
    </cfRule>
    <cfRule type="containsText" dxfId="65" priority="86" operator="containsText" text="Muy Baja">
      <formula>NOT(ISERROR(SEARCH("Muy Baja",G190)))</formula>
    </cfRule>
    <cfRule type="beginsWith" dxfId="64" priority="87" operator="beginsWith" text="Baja">
      <formula>LEFT(G190,LEN("Baja"))="Baja"</formula>
    </cfRule>
    <cfRule type="containsText" dxfId="63" priority="88" operator="containsText" text="Media">
      <formula>NOT(ISERROR(SEARCH("Media",G190)))</formula>
    </cfRule>
  </conditionalFormatting>
  <conditionalFormatting sqref="M190:M191">
    <cfRule type="containsText" dxfId="62" priority="72" operator="containsText" text="Muy Alto">
      <formula>NOT(ISERROR(SEARCH("Muy Alto",M190)))</formula>
    </cfRule>
    <cfRule type="beginsWith" dxfId="61" priority="73" operator="beginsWith" text="Alto">
      <formula>LEFT(M190,LEN("Alto"))="Alto"</formula>
    </cfRule>
    <cfRule type="containsText" dxfId="60" priority="74" operator="containsText" text="Medio">
      <formula>NOT(ISERROR(SEARCH("Medio",M190)))</formula>
    </cfRule>
    <cfRule type="beginsWith" dxfId="59" priority="75" operator="beginsWith" text="Bajo">
      <formula>LEFT(M190,LEN("Bajo"))="Bajo"</formula>
    </cfRule>
    <cfRule type="containsText" dxfId="58" priority="76" operator="containsText" text="Muy Bajo">
      <formula>NOT(ISERROR(SEARCH("Muy Bajo",M190)))</formula>
    </cfRule>
    <cfRule type="containsText" dxfId="57" priority="77" operator="containsText" text="No Aplica">
      <formula>NOT(ISERROR(SEARCH("No Aplica",M190)))</formula>
    </cfRule>
  </conditionalFormatting>
  <conditionalFormatting sqref="I190:I191">
    <cfRule type="cellIs" dxfId="56" priority="66" operator="equal">
      <formula>"No Aplica"</formula>
    </cfRule>
    <cfRule type="beginsWith" dxfId="55" priority="67" operator="beginsWith" text="Alta">
      <formula>LEFT(I190,LEN("Alta"))="Alta"</formula>
    </cfRule>
    <cfRule type="containsText" dxfId="54" priority="68" operator="containsText" text="Muy Alta">
      <formula>NOT(ISERROR(SEARCH("Muy Alta",I190)))</formula>
    </cfRule>
    <cfRule type="containsText" dxfId="53" priority="69" operator="containsText" text="Muy Baja">
      <formula>NOT(ISERROR(SEARCH("Muy Baja",I190)))</formula>
    </cfRule>
    <cfRule type="beginsWith" dxfId="52" priority="70" operator="beginsWith" text="Baja">
      <formula>LEFT(I190,LEN("Baja"))="Baja"</formula>
    </cfRule>
    <cfRule type="containsText" dxfId="51" priority="71" operator="containsText" text="Media">
      <formula>NOT(ISERROR(SEARCH("Media",I190)))</formula>
    </cfRule>
  </conditionalFormatting>
  <conditionalFormatting sqref="W190">
    <cfRule type="cellIs" dxfId="50" priority="61" operator="equal">
      <formula>"Catastrófico"</formula>
    </cfRule>
    <cfRule type="cellIs" dxfId="49" priority="62" operator="equal">
      <formula>"Mayor"</formula>
    </cfRule>
    <cfRule type="cellIs" dxfId="48" priority="63" operator="equal">
      <formula>"Moderado"</formula>
    </cfRule>
    <cfRule type="cellIs" dxfId="47" priority="64" operator="equal">
      <formula>"Menor"</formula>
    </cfRule>
    <cfRule type="cellIs" dxfId="46" priority="65" operator="equal">
      <formula>"Insignificante"</formula>
    </cfRule>
  </conditionalFormatting>
  <conditionalFormatting sqref="Y190">
    <cfRule type="cellIs" dxfId="45" priority="56" operator="equal">
      <formula>"Casi Seguro"</formula>
    </cfRule>
    <cfRule type="cellIs" dxfId="44" priority="57" operator="equal">
      <formula>"Probable"</formula>
    </cfRule>
    <cfRule type="cellIs" dxfId="43" priority="58" operator="equal">
      <formula>"Posible"</formula>
    </cfRule>
    <cfRule type="cellIs" dxfId="42" priority="59" operator="equal">
      <formula>"Improbable"</formula>
    </cfRule>
    <cfRule type="cellIs" dxfId="41" priority="60" operator="equal">
      <formula>"Raro"</formula>
    </cfRule>
  </conditionalFormatting>
  <conditionalFormatting sqref="AA190">
    <cfRule type="cellIs" dxfId="40" priority="52" operator="equal">
      <formula>"Extremo"</formula>
    </cfRule>
    <cfRule type="cellIs" dxfId="39" priority="53" operator="equal">
      <formula>"Alto"</formula>
    </cfRule>
    <cfRule type="cellIs" dxfId="38" priority="54" operator="equal">
      <formula>"Moderado"</formula>
    </cfRule>
    <cfRule type="cellIs" dxfId="37" priority="55" operator="equal">
      <formula>"Bajo"</formula>
    </cfRule>
  </conditionalFormatting>
  <conditionalFormatting sqref="W191">
    <cfRule type="cellIs" dxfId="36" priority="33" operator="equal">
      <formula>"Catastrófico"</formula>
    </cfRule>
    <cfRule type="cellIs" dxfId="35" priority="34" operator="equal">
      <formula>"Mayor"</formula>
    </cfRule>
    <cfRule type="cellIs" dxfId="34" priority="35" operator="equal">
      <formula>"Moderado"</formula>
    </cfRule>
    <cfRule type="cellIs" dxfId="33" priority="36" operator="equal">
      <formula>"Menor"</formula>
    </cfRule>
    <cfRule type="cellIs" dxfId="32" priority="37" operator="equal">
      <formula>"Insignificante"</formula>
    </cfRule>
  </conditionalFormatting>
  <conditionalFormatting sqref="Y191">
    <cfRule type="cellIs" dxfId="31" priority="28" operator="equal">
      <formula>"Casi Seguro"</formula>
    </cfRule>
    <cfRule type="cellIs" dxfId="30" priority="29" operator="equal">
      <formula>"Probable"</formula>
    </cfRule>
    <cfRule type="cellIs" dxfId="29" priority="30" operator="equal">
      <formula>"Posible"</formula>
    </cfRule>
    <cfRule type="cellIs" dxfId="28" priority="31" operator="equal">
      <formula>"Improbable"</formula>
    </cfRule>
    <cfRule type="cellIs" dxfId="27" priority="32" operator="equal">
      <formula>"Raro"</formula>
    </cfRule>
  </conditionalFormatting>
  <conditionalFormatting sqref="AA191">
    <cfRule type="cellIs" dxfId="26" priority="24" operator="equal">
      <formula>"Extremo"</formula>
    </cfRule>
    <cfRule type="cellIs" dxfId="25" priority="25" operator="equal">
      <formula>"Alto"</formula>
    </cfRule>
    <cfRule type="cellIs" dxfId="24" priority="26" operator="equal">
      <formula>"Moderado"</formula>
    </cfRule>
    <cfRule type="cellIs" dxfId="23" priority="27" operator="equal">
      <formula>"Bajo"</formula>
    </cfRule>
  </conditionalFormatting>
  <conditionalFormatting sqref="N208:N209">
    <cfRule type="containsText" dxfId="22" priority="15" operator="containsText" text="MUY BAJA">
      <formula>NOT(ISERROR(SEARCH("MUY BAJA",N208)))</formula>
    </cfRule>
    <cfRule type="containsText" dxfId="21" priority="16" operator="containsText" text="BAJA">
      <formula>NOT(ISERROR(SEARCH("BAJA",N208)))</formula>
    </cfRule>
    <cfRule type="containsText" dxfId="20" priority="17" operator="containsText" text="MEDIA">
      <formula>NOT(ISERROR(SEARCH("MEDIA",N208)))</formula>
    </cfRule>
    <cfRule type="containsText" dxfId="19" priority="18" operator="containsText" text="ALTA">
      <formula>NOT(ISERROR(SEARCH("ALTA",N208)))</formula>
    </cfRule>
  </conditionalFormatting>
  <conditionalFormatting sqref="N208:N209">
    <cfRule type="containsText" dxfId="18" priority="14" operator="containsText" text="MUY ALTA">
      <formula>NOT(ISERROR(SEARCH("MUY ALTA",N208)))</formula>
    </cfRule>
  </conditionalFormatting>
  <conditionalFormatting sqref="K208:K209 G208:G209">
    <cfRule type="cellIs" dxfId="17" priority="13" operator="equal">
      <formula>"No Aplica"</formula>
    </cfRule>
    <cfRule type="beginsWith" dxfId="16" priority="19" operator="beginsWith" text="Alta">
      <formula>LEFT(G208,LEN("Alta"))="Alta"</formula>
    </cfRule>
    <cfRule type="containsText" dxfId="15" priority="20" operator="containsText" text="Muy Alta">
      <formula>NOT(ISERROR(SEARCH("Muy Alta",G208)))</formula>
    </cfRule>
    <cfRule type="containsText" dxfId="14" priority="21" operator="containsText" text="Muy Baja">
      <formula>NOT(ISERROR(SEARCH("Muy Baja",G208)))</formula>
    </cfRule>
    <cfRule type="beginsWith" dxfId="13" priority="22" operator="beginsWith" text="Baja">
      <formula>LEFT(G208,LEN("Baja"))="Baja"</formula>
    </cfRule>
    <cfRule type="containsText" dxfId="12" priority="23" operator="containsText" text="Media">
      <formula>NOT(ISERROR(SEARCH("Media",G208)))</formula>
    </cfRule>
  </conditionalFormatting>
  <conditionalFormatting sqref="M208:M209">
    <cfRule type="containsText" dxfId="11" priority="7" operator="containsText" text="Muy Alto">
      <formula>NOT(ISERROR(SEARCH("Muy Alto",M208)))</formula>
    </cfRule>
    <cfRule type="beginsWith" dxfId="10" priority="8" operator="beginsWith" text="Alto">
      <formula>LEFT(M208,LEN("Alto"))="Alto"</formula>
    </cfRule>
    <cfRule type="containsText" dxfId="9" priority="9" operator="containsText" text="Medio">
      <formula>NOT(ISERROR(SEARCH("Medio",M208)))</formula>
    </cfRule>
    <cfRule type="beginsWith" dxfId="8" priority="10" operator="beginsWith" text="Bajo">
      <formula>LEFT(M208,LEN("Bajo"))="Bajo"</formula>
    </cfRule>
    <cfRule type="containsText" dxfId="7" priority="11" operator="containsText" text="Muy Bajo">
      <formula>NOT(ISERROR(SEARCH("Muy Bajo",M208)))</formula>
    </cfRule>
    <cfRule type="containsText" dxfId="6" priority="12" operator="containsText" text="No Aplica">
      <formula>NOT(ISERROR(SEARCH("No Aplica",M208)))</formula>
    </cfRule>
  </conditionalFormatting>
  <conditionalFormatting sqref="I208:I209">
    <cfRule type="cellIs" dxfId="5" priority="1" operator="equal">
      <formula>"No Aplica"</formula>
    </cfRule>
    <cfRule type="beginsWith" dxfId="4" priority="2" operator="beginsWith" text="Alta">
      <formula>LEFT(I208,LEN("Alta"))="Alta"</formula>
    </cfRule>
    <cfRule type="containsText" dxfId="3" priority="3" operator="containsText" text="Muy Alta">
      <formula>NOT(ISERROR(SEARCH("Muy Alta",I208)))</formula>
    </cfRule>
    <cfRule type="containsText" dxfId="2" priority="4" operator="containsText" text="Muy Baja">
      <formula>NOT(ISERROR(SEARCH("Muy Baja",I208)))</formula>
    </cfRule>
    <cfRule type="beginsWith" dxfId="1" priority="5" operator="beginsWith" text="Baja">
      <formula>LEFT(I208,LEN("Baja"))="Baja"</formula>
    </cfRule>
    <cfRule type="containsText" dxfId="0" priority="6" operator="containsText" text="Media">
      <formula>NOT(ISERROR(SEARCH("Media",I208)))</formula>
    </cfRule>
  </conditionalFormatting>
  <dataValidations xWindow="496" yWindow="274" count="5">
    <dataValidation allowBlank="1" showErrorMessage="1" sqref="AB88:XFD89 B100:B114 M74:M77 M10:M13 M198:M234 AB82:XFD83 AB65:XFD65 AB70:XFD71 M68:M69 M65 M190:M196 M15:M16 M18:M59 M135:M188"/>
    <dataValidation type="list" allowBlank="1" showInputMessage="1" showErrorMessage="1" promptTitle="Tipo de Activo de Información" prompt="Información: Datos en cualquier formato._x000a_Software: Aplicaciones, sistemas op., herramientas, etc._x000a_Activos Físicos: Hardware, equipos auxiliares, etc._x000a_Servicios: Energía, aire acondicionado, etc._x000a_Conocimiento: Destrezas, habilidades y experiencias_x000a_" sqref="E2925:E1048576">
      <formula1>Tipo</formula1>
    </dataValidation>
    <dataValidation type="list" allowBlank="1" showInputMessage="1" showErrorMessage="1" errorTitle="CELDA DE SELECCIÓN" error="Seleccione una opción de la lista desplegable" promptTitle="NIVEL DE CONFIDENCIALIDAD" prompt="ALTA: Si la información es SENSIBLE o PRIVADA_x000a_MEDIA: Si la información en SEMIPRIVADA_x000a_BAJA: Si la información es Pública" sqref="G2925:G1048576">
      <formula1>Criticidad</formula1>
    </dataValidation>
    <dataValidation type="list" allowBlank="1" showInputMessage="1" showErrorMessage="1" errorTitle="CELDA DE SELECCIÓN" error="Seleccione una opción de la lista desplegable" promptTitle="NIVEL DE INTEGRIDAD" prompt="ALTA: Posibilidad de fraude ó corrupción. Impacto grave para toda la organización o para terceros._x000a_MEDIA: Posibilidad de fraude ó corrupción. Impacto grave para un Proceso._x000a_BAJA: Impacto leve para un Proceso." sqref="I2925:I1048576">
      <formula1>Criticidad</formula1>
    </dataValidation>
    <dataValidation type="list" allowBlank="1" showInputMessage="1" showErrorMessage="1" errorTitle="CELDA DE SELECCIÓN" error="Seleccione una opción de la lista desplegable" promptTitle="NIVEL DE INTEGRIDAD" prompt="ALTA: Afecta varios procesos._x000a_MEDIA: Afecta un solo proceso y varios puntos de atención._x000a_BAJA: Afecta un solo proceso y un solo punto de atención." sqref="K2925:K1048576">
      <formula1>Criticidad</formula1>
    </dataValidation>
  </dataValidations>
  <pageMargins left="0.7" right="0.7" top="0.75" bottom="0.75" header="0.3" footer="0.3"/>
  <pageSetup orientation="portrait" r:id="rId1"/>
  <ignoredErrors>
    <ignoredError sqref="N15" unlockedFormula="1"/>
  </ignoredErrors>
  <drawing r:id="rId2"/>
  <legacyDrawing r:id="rId3"/>
  <extLst>
    <ext xmlns:x14="http://schemas.microsoft.com/office/spreadsheetml/2009/9/main" uri="{CCE6A557-97BC-4b89-ADB6-D9C93CAAB3DF}">
      <x14:dataValidations xmlns:xm="http://schemas.microsoft.com/office/excel/2006/main" xWindow="496" yWindow="274" count="11">
        <x14:dataValidation type="list" allowBlank="1" showInputMessage="1" showErrorMessage="1">
          <x14:formula1>
            <xm:f>Tablas!$I$29:$I$31</xm:f>
          </x14:formula1>
          <xm:sqref>S10:S234 T221 T15 T189</xm:sqref>
        </x14:dataValidation>
        <x14:dataValidation type="list" allowBlank="1" showInputMessage="1" showErrorMessage="1">
          <x14:formula1>
            <xm:f>Tablas!$C$30:$C$34</xm:f>
          </x14:formula1>
          <xm:sqref>X10:X234</xm:sqref>
        </x14:dataValidation>
        <x14:dataValidation type="list" allowBlank="1" showInputMessage="1" showErrorMessage="1">
          <x14:formula1>
            <xm:f>Tablas!$C$18:$C$22</xm:f>
          </x14:formula1>
          <xm:sqref>V10:V181 V183:V234</xm:sqref>
        </x14:dataValidation>
        <x14:dataValidation type="list" allowBlank="1" showErrorMessage="1">
          <x14:formula1>
            <xm:f>Tablas!$I$6:$I$11</xm:f>
          </x14:formula1>
          <xm:sqref>E65 E168:E175 E15 E190:E196 E198:E234</xm:sqref>
        </x14:dataValidation>
        <x14:dataValidation type="list" allowBlank="1" showInputMessage="1" showErrorMessage="1">
          <x14:formula1>
            <xm:f>[3]Tablas!#REF!</xm:f>
          </x14:formula1>
          <xm:sqref>L120:L124 L146:L150 L29:L30 L130:L134 J120:J124 J31:J32 J95:J99 L100:L104 J146:J150 F171:F174 L156:L157</xm:sqref>
        </x14:dataValidation>
        <x14:dataValidation type="list" allowBlank="1" showInputMessage="1" showErrorMessage="1">
          <x14:formula1>
            <xm:f>Tablas!$B$7:$B$11</xm:f>
          </x14:formula1>
          <xm:sqref>J198:J234 L151:L155 J18:J30 L198:L234 H18:H60 L105:L119 L125:L129 J100:J119 H10:H13 J10:J13 L10:L13 H198:H234 J33:J60 L31:L60 L135:L145 J125:J145 L190:L196 J190:J196 H190:H196 H15:H16 J15:J16 L15:L16 L18:L28 L158:L188 J151:J188 H65:H188 L65:L99 J65:J94</xm:sqref>
        </x14:dataValidation>
        <x14:dataValidation type="list" allowBlank="1" showErrorMessage="1">
          <x14:formula1>
            <xm:f>[3]Tablas!#REF!</xm:f>
          </x14:formula1>
          <xm:sqref>E183:E188</xm:sqref>
        </x14:dataValidation>
        <x14:dataValidation type="list" allowBlank="1" showInputMessage="1" showErrorMessage="1">
          <x14:formula1>
            <xm:f>Tablas!$J$16:$J$20</xm:f>
          </x14:formula1>
          <xm:sqref>C181:C188 C60:C93 C10:C13 C95:C149 C190:C196 C198:C234 C15:C16 C151:C179 C18:C40 C43:C58</xm:sqref>
        </x14:dataValidation>
        <x14:dataValidation type="list" allowBlank="1" showErrorMessage="1">
          <x14:formula1>
            <xm:f>Tablas!$I$6:$I$12</xm:f>
          </x14:formula1>
          <xm:sqref>E60:E64 E10:E13 E176:E179 E181:E182 E95:E149 E16 E18:E58 E151:E167 E66:E93</xm:sqref>
        </x14:dataValidation>
        <x14:dataValidation type="list" allowBlank="1" showInputMessage="1" showErrorMessage="1">
          <x14:formula1>
            <xm:f>Tablas!$J$16:$J$21</xm:f>
          </x14:formula1>
          <xm:sqref>C41:C42</xm:sqref>
        </x14:dataValidation>
        <x14:dataValidation type="list" allowBlank="1" showInputMessage="1" showErrorMessage="1">
          <x14:formula1>
            <xm:f>Tablas!$H$29:$H$34</xm:f>
          </x14:formula1>
          <xm:sqref>Q10:Q234</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F4"/>
  <sheetViews>
    <sheetView workbookViewId="0">
      <selection activeCell="H18" sqref="H18"/>
    </sheetView>
  </sheetViews>
  <sheetFormatPr baseColWidth="10" defaultRowHeight="12.75"/>
  <sheetData>
    <row r="2" spans="3:6">
      <c r="C2" s="194" t="s">
        <v>1040</v>
      </c>
      <c r="D2" s="194"/>
      <c r="E2" s="194"/>
      <c r="F2" s="194"/>
    </row>
    <row r="3" spans="3:6">
      <c r="C3" s="176" t="s">
        <v>1039</v>
      </c>
      <c r="D3" s="176" t="s">
        <v>821</v>
      </c>
      <c r="E3" s="176" t="s">
        <v>20</v>
      </c>
      <c r="F3" s="176" t="s">
        <v>820</v>
      </c>
    </row>
    <row r="4" spans="3:6">
      <c r="C4" s="176">
        <v>0</v>
      </c>
      <c r="D4" s="175">
        <v>6</v>
      </c>
      <c r="E4" s="175">
        <v>12</v>
      </c>
      <c r="F4" s="176">
        <v>22</v>
      </c>
    </row>
  </sheetData>
  <mergeCells count="1">
    <mergeCell ref="C2:F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6"/>
  <sheetViews>
    <sheetView showGridLines="0" topLeftCell="D1" zoomScaleNormal="100" zoomScalePageLayoutView="90" workbookViewId="0">
      <selection activeCell="G7" sqref="G7:G12"/>
    </sheetView>
  </sheetViews>
  <sheetFormatPr baseColWidth="10" defaultColWidth="11.42578125" defaultRowHeight="12.75"/>
  <cols>
    <col min="1" max="1" width="3.42578125" style="42" bestFit="1" customWidth="1"/>
    <col min="2" max="2" width="39" style="42" customWidth="1"/>
    <col min="3" max="3" width="52.5703125" style="42" hidden="1" customWidth="1"/>
    <col min="4" max="4" width="52" style="42" customWidth="1"/>
    <col min="5" max="5" width="20.5703125" style="42" bestFit="1" customWidth="1"/>
    <col min="6" max="6" width="17.5703125" style="42" customWidth="1"/>
    <col min="7" max="7" width="70.85546875" style="42" customWidth="1"/>
    <col min="8" max="8" width="22.140625" style="42" customWidth="1"/>
    <col min="9" max="9" width="19.7109375" style="42" customWidth="1"/>
    <col min="10" max="11" width="17.85546875" style="42" customWidth="1"/>
    <col min="12" max="12" width="31.7109375" style="42" customWidth="1"/>
    <col min="13" max="16384" width="11.42578125" style="42"/>
  </cols>
  <sheetData>
    <row r="1" spans="1:13" ht="16.5" customHeight="1">
      <c r="A1" s="209"/>
      <c r="B1" s="209"/>
      <c r="C1" s="209"/>
      <c r="D1" s="186" t="s">
        <v>130</v>
      </c>
      <c r="E1" s="215"/>
      <c r="F1" s="215"/>
      <c r="G1" s="215"/>
      <c r="H1" s="215"/>
      <c r="I1" s="215"/>
      <c r="J1" s="215"/>
      <c r="K1" s="210" t="s">
        <v>127</v>
      </c>
      <c r="L1" s="211"/>
      <c r="M1" s="50"/>
    </row>
    <row r="2" spans="1:13" s="43" customFormat="1" ht="16.5" customHeight="1">
      <c r="A2" s="209"/>
      <c r="B2" s="209"/>
      <c r="C2" s="209"/>
      <c r="D2" s="216"/>
      <c r="E2" s="217"/>
      <c r="F2" s="217"/>
      <c r="G2" s="217"/>
      <c r="H2" s="217"/>
      <c r="I2" s="217"/>
      <c r="J2" s="217"/>
      <c r="K2" s="212" t="s">
        <v>103</v>
      </c>
      <c r="L2" s="212"/>
      <c r="M2" s="51"/>
    </row>
    <row r="3" spans="1:13" s="46" customFormat="1" ht="16.5" customHeight="1">
      <c r="A3" s="209"/>
      <c r="B3" s="209"/>
      <c r="C3" s="209"/>
      <c r="D3" s="218" t="s">
        <v>104</v>
      </c>
      <c r="E3" s="219"/>
      <c r="F3" s="219"/>
      <c r="G3" s="219"/>
      <c r="H3" s="219"/>
      <c r="I3" s="219"/>
      <c r="J3" s="219"/>
      <c r="K3" s="213" t="s">
        <v>748</v>
      </c>
      <c r="L3" s="214"/>
      <c r="M3" s="51"/>
    </row>
    <row r="4" spans="1:13" ht="16.5" customHeight="1">
      <c r="A4" s="209"/>
      <c r="B4" s="209"/>
      <c r="C4" s="209"/>
      <c r="D4" s="220"/>
      <c r="E4" s="221"/>
      <c r="F4" s="221"/>
      <c r="G4" s="221"/>
      <c r="H4" s="221"/>
      <c r="I4" s="221"/>
      <c r="J4" s="221"/>
      <c r="K4" s="212"/>
      <c r="L4" s="212"/>
      <c r="M4" s="51"/>
    </row>
    <row r="5" spans="1:13" ht="5.25" customHeight="1">
      <c r="C5" s="47"/>
    </row>
    <row r="6" spans="1:13" s="44" customFormat="1" ht="31.5">
      <c r="A6" s="128" t="s">
        <v>90</v>
      </c>
      <c r="B6" s="128" t="s">
        <v>91</v>
      </c>
      <c r="C6" s="128" t="s">
        <v>92</v>
      </c>
      <c r="D6" s="128" t="s">
        <v>93</v>
      </c>
      <c r="E6" s="128" t="s">
        <v>94</v>
      </c>
      <c r="F6" s="128" t="s">
        <v>95</v>
      </c>
      <c r="G6" s="128" t="s">
        <v>96</v>
      </c>
      <c r="H6" s="128" t="s">
        <v>97</v>
      </c>
      <c r="I6" s="128" t="s">
        <v>98</v>
      </c>
      <c r="J6" s="128" t="s">
        <v>99</v>
      </c>
      <c r="K6" s="128" t="s">
        <v>100</v>
      </c>
      <c r="L6" s="128" t="s">
        <v>101</v>
      </c>
    </row>
    <row r="7" spans="1:13" s="44" customFormat="1" ht="26.45" customHeight="1">
      <c r="A7" s="202">
        <v>1</v>
      </c>
      <c r="B7" s="204" t="s">
        <v>963</v>
      </c>
      <c r="C7" s="49"/>
      <c r="D7" s="56" t="s">
        <v>958</v>
      </c>
      <c r="E7" s="197" t="s">
        <v>41</v>
      </c>
      <c r="F7" s="195"/>
      <c r="G7" s="199" t="s">
        <v>1028</v>
      </c>
      <c r="H7" s="195" t="s">
        <v>857</v>
      </c>
      <c r="I7" s="195" t="s">
        <v>999</v>
      </c>
      <c r="J7" s="195" t="s">
        <v>1000</v>
      </c>
      <c r="K7" s="195" t="s">
        <v>1001</v>
      </c>
      <c r="L7" s="199" t="s">
        <v>1029</v>
      </c>
    </row>
    <row r="8" spans="1:13" s="44" customFormat="1" ht="63.75">
      <c r="A8" s="206"/>
      <c r="B8" s="207"/>
      <c r="C8" s="54"/>
      <c r="D8" s="56" t="s">
        <v>872</v>
      </c>
      <c r="E8" s="201"/>
      <c r="F8" s="208"/>
      <c r="G8" s="222"/>
      <c r="H8" s="208"/>
      <c r="I8" s="208"/>
      <c r="J8" s="208"/>
      <c r="K8" s="208"/>
      <c r="L8" s="222"/>
    </row>
    <row r="9" spans="1:13" s="44" customFormat="1" ht="63.75">
      <c r="A9" s="159">
        <v>2</v>
      </c>
      <c r="B9" s="168" t="s">
        <v>964</v>
      </c>
      <c r="C9" s="57"/>
      <c r="D9" s="158" t="s">
        <v>872</v>
      </c>
      <c r="E9" s="201"/>
      <c r="F9" s="208"/>
      <c r="G9" s="222"/>
      <c r="H9" s="208"/>
      <c r="I9" s="208"/>
      <c r="J9" s="208"/>
      <c r="K9" s="208"/>
      <c r="L9" s="222"/>
    </row>
    <row r="10" spans="1:13" s="44" customFormat="1" ht="38.450000000000003" customHeight="1">
      <c r="A10" s="159">
        <v>3</v>
      </c>
      <c r="B10" s="168" t="s">
        <v>875</v>
      </c>
      <c r="C10" s="48"/>
      <c r="D10" s="158" t="s">
        <v>873</v>
      </c>
      <c r="E10" s="201"/>
      <c r="F10" s="208"/>
      <c r="G10" s="222"/>
      <c r="H10" s="208"/>
      <c r="I10" s="208"/>
      <c r="J10" s="208"/>
      <c r="K10" s="208"/>
      <c r="L10" s="222"/>
    </row>
    <row r="11" spans="1:13" s="44" customFormat="1" ht="39.6" customHeight="1">
      <c r="A11" s="167">
        <v>4</v>
      </c>
      <c r="B11" s="168" t="s">
        <v>877</v>
      </c>
      <c r="C11" s="162"/>
      <c r="D11" s="158" t="s">
        <v>873</v>
      </c>
      <c r="E11" s="201"/>
      <c r="F11" s="208"/>
      <c r="G11" s="222"/>
      <c r="H11" s="208"/>
      <c r="I11" s="208"/>
      <c r="J11" s="208"/>
      <c r="K11" s="208"/>
      <c r="L11" s="222"/>
    </row>
    <row r="12" spans="1:13" s="44" customFormat="1" ht="63.75">
      <c r="A12" s="167">
        <v>5</v>
      </c>
      <c r="B12" s="168" t="s">
        <v>874</v>
      </c>
      <c r="C12" s="162"/>
      <c r="D12" s="158" t="s">
        <v>870</v>
      </c>
      <c r="E12" s="198"/>
      <c r="F12" s="196"/>
      <c r="G12" s="200"/>
      <c r="H12" s="196"/>
      <c r="I12" s="196"/>
      <c r="J12" s="196"/>
      <c r="K12" s="196"/>
      <c r="L12" s="200"/>
    </row>
    <row r="13" spans="1:13" s="44" customFormat="1" ht="89.25">
      <c r="A13" s="202">
        <v>6</v>
      </c>
      <c r="B13" s="204" t="s">
        <v>883</v>
      </c>
      <c r="C13" s="162"/>
      <c r="D13" s="158" t="s">
        <v>884</v>
      </c>
      <c r="E13" s="164" t="s">
        <v>41</v>
      </c>
      <c r="F13" s="5"/>
      <c r="G13" s="58" t="s">
        <v>1002</v>
      </c>
      <c r="H13" s="58" t="s">
        <v>1003</v>
      </c>
      <c r="I13" s="165" t="s">
        <v>1004</v>
      </c>
      <c r="J13" s="53" t="s">
        <v>1005</v>
      </c>
      <c r="K13" s="53" t="s">
        <v>1006</v>
      </c>
      <c r="L13" s="58" t="s">
        <v>1030</v>
      </c>
    </row>
    <row r="14" spans="1:13" s="44" customFormat="1" ht="45" hidden="1" customHeight="1">
      <c r="A14" s="203"/>
      <c r="B14" s="205"/>
      <c r="C14" s="55"/>
      <c r="D14" s="55"/>
      <c r="E14" s="161"/>
      <c r="F14" s="5"/>
      <c r="G14" s="58"/>
      <c r="H14" s="58"/>
      <c r="I14" s="165"/>
      <c r="J14" s="165"/>
      <c r="K14" s="53"/>
      <c r="L14" s="165"/>
    </row>
    <row r="15" spans="1:13" s="44" customFormat="1" ht="45" customHeight="1">
      <c r="A15" s="202">
        <v>7</v>
      </c>
      <c r="B15" s="204" t="s">
        <v>959</v>
      </c>
      <c r="C15" s="162"/>
      <c r="D15" s="158" t="s">
        <v>868</v>
      </c>
      <c r="E15" s="164" t="s">
        <v>41</v>
      </c>
      <c r="F15" s="5"/>
      <c r="G15" s="58"/>
      <c r="H15" s="58"/>
      <c r="I15" s="165"/>
      <c r="J15" s="53"/>
      <c r="K15" s="53"/>
      <c r="L15" s="58"/>
    </row>
    <row r="16" spans="1:13" s="44" customFormat="1" ht="45" hidden="1" customHeight="1">
      <c r="A16" s="206"/>
      <c r="B16" s="207"/>
      <c r="C16" s="55"/>
      <c r="D16" s="158"/>
      <c r="E16" s="163"/>
      <c r="F16" s="5"/>
      <c r="G16" s="58"/>
      <c r="H16" s="58"/>
      <c r="I16" s="165"/>
      <c r="J16" s="53"/>
      <c r="K16" s="53"/>
      <c r="L16" s="58"/>
    </row>
    <row r="17" spans="1:12" s="44" customFormat="1" ht="76.5">
      <c r="A17" s="202">
        <v>8</v>
      </c>
      <c r="B17" s="204" t="s">
        <v>882</v>
      </c>
      <c r="C17" s="162"/>
      <c r="D17" s="158" t="s">
        <v>965</v>
      </c>
      <c r="E17" s="164" t="s">
        <v>41</v>
      </c>
      <c r="F17" s="5"/>
      <c r="G17" s="58" t="s">
        <v>1031</v>
      </c>
      <c r="H17" s="58" t="s">
        <v>1003</v>
      </c>
      <c r="I17" s="165" t="s">
        <v>1025</v>
      </c>
      <c r="J17" s="53" t="s">
        <v>1005</v>
      </c>
      <c r="K17" s="53" t="s">
        <v>1006</v>
      </c>
      <c r="L17" s="58"/>
    </row>
    <row r="18" spans="1:12" s="44" customFormat="1" ht="45" hidden="1" customHeight="1">
      <c r="A18" s="203"/>
      <c r="B18" s="205"/>
      <c r="C18" s="55"/>
      <c r="D18" s="55"/>
      <c r="E18" s="161"/>
      <c r="F18" s="5"/>
      <c r="G18" s="58"/>
      <c r="H18" s="58"/>
      <c r="I18" s="165"/>
      <c r="J18" s="165"/>
      <c r="K18" s="53"/>
      <c r="L18" s="165"/>
    </row>
    <row r="19" spans="1:12" s="44" customFormat="1" ht="127.5">
      <c r="A19" s="202">
        <v>9</v>
      </c>
      <c r="B19" s="204" t="s">
        <v>935</v>
      </c>
      <c r="C19" s="162"/>
      <c r="D19" s="158" t="s">
        <v>966</v>
      </c>
      <c r="E19" s="164" t="s">
        <v>41</v>
      </c>
      <c r="F19" s="5"/>
      <c r="G19" s="58" t="s">
        <v>1007</v>
      </c>
      <c r="H19" s="58" t="s">
        <v>1003</v>
      </c>
      <c r="I19" s="165" t="s">
        <v>1008</v>
      </c>
      <c r="J19" s="53" t="s">
        <v>1005</v>
      </c>
      <c r="K19" s="53" t="s">
        <v>1016</v>
      </c>
      <c r="L19" s="58"/>
    </row>
    <row r="20" spans="1:12" s="44" customFormat="1" ht="45" hidden="1" customHeight="1">
      <c r="A20" s="203"/>
      <c r="B20" s="205"/>
      <c r="C20" s="55"/>
      <c r="D20" s="55"/>
      <c r="E20" s="161"/>
      <c r="F20" s="5"/>
      <c r="G20" s="58"/>
      <c r="H20" s="58"/>
      <c r="I20" s="165"/>
      <c r="J20" s="165"/>
      <c r="K20" s="53"/>
      <c r="L20" s="165"/>
    </row>
    <row r="21" spans="1:12" s="44" customFormat="1" ht="94.9" customHeight="1">
      <c r="A21" s="172">
        <v>10</v>
      </c>
      <c r="B21" s="173" t="s">
        <v>937</v>
      </c>
      <c r="C21" s="162"/>
      <c r="D21" s="158" t="s">
        <v>938</v>
      </c>
      <c r="E21" s="164" t="s">
        <v>41</v>
      </c>
      <c r="F21" s="5"/>
      <c r="G21" s="58" t="s">
        <v>1032</v>
      </c>
      <c r="H21" s="58" t="s">
        <v>1003</v>
      </c>
      <c r="I21" s="165" t="s">
        <v>1008</v>
      </c>
      <c r="J21" s="53" t="s">
        <v>1010</v>
      </c>
      <c r="K21" s="53" t="s">
        <v>1009</v>
      </c>
      <c r="L21" s="58"/>
    </row>
    <row r="22" spans="1:12" s="44" customFormat="1" ht="76.5">
      <c r="A22" s="172">
        <v>11</v>
      </c>
      <c r="B22" s="173" t="s">
        <v>901</v>
      </c>
      <c r="C22" s="162"/>
      <c r="D22" s="158" t="s">
        <v>900</v>
      </c>
      <c r="E22" s="164" t="s">
        <v>41</v>
      </c>
      <c r="F22" s="5"/>
      <c r="G22" s="58" t="s">
        <v>1033</v>
      </c>
      <c r="H22" s="58" t="s">
        <v>857</v>
      </c>
      <c r="I22" s="165" t="s">
        <v>1011</v>
      </c>
      <c r="J22" s="53" t="s">
        <v>1012</v>
      </c>
      <c r="K22" s="53" t="s">
        <v>1009</v>
      </c>
      <c r="L22" s="58"/>
    </row>
    <row r="23" spans="1:12" s="44" customFormat="1" ht="76.5">
      <c r="A23" s="172">
        <v>12</v>
      </c>
      <c r="B23" s="173" t="s">
        <v>889</v>
      </c>
      <c r="C23" s="162"/>
      <c r="D23" s="158" t="s">
        <v>888</v>
      </c>
      <c r="E23" s="164" t="s">
        <v>41</v>
      </c>
      <c r="F23" s="5"/>
      <c r="G23" s="58" t="s">
        <v>1034</v>
      </c>
      <c r="H23" s="58" t="s">
        <v>1013</v>
      </c>
      <c r="I23" s="165" t="s">
        <v>1004</v>
      </c>
      <c r="J23" s="53" t="s">
        <v>1005</v>
      </c>
      <c r="K23" s="53" t="s">
        <v>1009</v>
      </c>
      <c r="L23" s="58"/>
    </row>
    <row r="24" spans="1:12" s="44" customFormat="1" ht="153">
      <c r="A24" s="172">
        <v>13</v>
      </c>
      <c r="B24" s="173" t="s">
        <v>935</v>
      </c>
      <c r="C24" s="162"/>
      <c r="D24" s="55" t="s">
        <v>944</v>
      </c>
      <c r="E24" s="171" t="s">
        <v>41</v>
      </c>
      <c r="F24" s="5"/>
      <c r="G24" s="58" t="s">
        <v>1014</v>
      </c>
      <c r="H24" s="58" t="s">
        <v>1003</v>
      </c>
      <c r="I24" s="165" t="s">
        <v>1008</v>
      </c>
      <c r="J24" s="53" t="s">
        <v>1005</v>
      </c>
      <c r="K24" s="53" t="s">
        <v>1009</v>
      </c>
      <c r="L24" s="58"/>
    </row>
    <row r="25" spans="1:12" s="44" customFormat="1" ht="127.5">
      <c r="A25" s="172">
        <v>14</v>
      </c>
      <c r="B25" s="173" t="s">
        <v>891</v>
      </c>
      <c r="C25" s="162"/>
      <c r="D25" s="158" t="s">
        <v>892</v>
      </c>
      <c r="E25" s="164" t="s">
        <v>41</v>
      </c>
      <c r="F25" s="5"/>
      <c r="G25" s="58" t="s">
        <v>1015</v>
      </c>
      <c r="H25" s="58" t="s">
        <v>1003</v>
      </c>
      <c r="I25" s="165" t="s">
        <v>1008</v>
      </c>
      <c r="J25" s="53" t="s">
        <v>1005</v>
      </c>
      <c r="K25" s="53" t="s">
        <v>1016</v>
      </c>
      <c r="L25" s="58"/>
    </row>
    <row r="26" spans="1:12" s="44" customFormat="1" ht="97.15" customHeight="1">
      <c r="A26" s="172">
        <v>15</v>
      </c>
      <c r="B26" s="173" t="s">
        <v>983</v>
      </c>
      <c r="C26" s="162"/>
      <c r="D26" s="158" t="s">
        <v>898</v>
      </c>
      <c r="E26" s="164" t="s">
        <v>41</v>
      </c>
      <c r="F26" s="5"/>
      <c r="G26" s="58" t="s">
        <v>1017</v>
      </c>
      <c r="H26" s="58" t="s">
        <v>1003</v>
      </c>
      <c r="I26" s="165" t="s">
        <v>1008</v>
      </c>
      <c r="J26" s="53" t="s">
        <v>1010</v>
      </c>
      <c r="K26" s="53" t="s">
        <v>1009</v>
      </c>
      <c r="L26" s="58"/>
    </row>
    <row r="27" spans="1:12" s="44" customFormat="1" ht="61.9" customHeight="1">
      <c r="A27" s="172">
        <v>16</v>
      </c>
      <c r="B27" s="173" t="s">
        <v>895</v>
      </c>
      <c r="C27" s="162"/>
      <c r="D27" s="158" t="s">
        <v>896</v>
      </c>
      <c r="E27" s="164" t="s">
        <v>41</v>
      </c>
      <c r="F27" s="5"/>
      <c r="G27" s="58" t="s">
        <v>1018</v>
      </c>
      <c r="H27" s="58" t="s">
        <v>1003</v>
      </c>
      <c r="I27" s="165" t="s">
        <v>1025</v>
      </c>
      <c r="J27" s="53" t="s">
        <v>1010</v>
      </c>
      <c r="K27" s="53" t="s">
        <v>1009</v>
      </c>
      <c r="L27" s="58"/>
    </row>
    <row r="28" spans="1:12" s="44" customFormat="1" ht="51">
      <c r="A28" s="172">
        <v>17</v>
      </c>
      <c r="B28" s="173" t="s">
        <v>903</v>
      </c>
      <c r="C28" s="162"/>
      <c r="D28" s="158" t="s">
        <v>904</v>
      </c>
      <c r="E28" s="164" t="s">
        <v>36</v>
      </c>
      <c r="F28" s="5"/>
      <c r="G28" s="58" t="s">
        <v>1019</v>
      </c>
      <c r="H28" s="58" t="s">
        <v>857</v>
      </c>
      <c r="I28" s="165" t="s">
        <v>1008</v>
      </c>
      <c r="J28" s="53" t="s">
        <v>1006</v>
      </c>
      <c r="K28" s="53" t="s">
        <v>1020</v>
      </c>
      <c r="L28" s="58"/>
    </row>
    <row r="29" spans="1:12" s="44" customFormat="1" ht="63.75">
      <c r="A29" s="166">
        <v>18</v>
      </c>
      <c r="B29" s="174" t="s">
        <v>988</v>
      </c>
      <c r="C29" s="162"/>
      <c r="D29" s="158" t="s">
        <v>925</v>
      </c>
      <c r="E29" s="164" t="s">
        <v>41</v>
      </c>
      <c r="F29" s="5"/>
      <c r="G29" s="58" t="s">
        <v>1021</v>
      </c>
      <c r="H29" s="58" t="s">
        <v>1003</v>
      </c>
      <c r="I29" s="165" t="s">
        <v>1008</v>
      </c>
      <c r="J29" s="53" t="s">
        <v>1005</v>
      </c>
      <c r="K29" s="53" t="s">
        <v>1016</v>
      </c>
      <c r="L29" s="58" t="s">
        <v>1035</v>
      </c>
    </row>
    <row r="30" spans="1:12" s="44" customFormat="1" ht="102">
      <c r="A30" s="160">
        <v>19</v>
      </c>
      <c r="B30" s="169" t="s">
        <v>998</v>
      </c>
      <c r="C30" s="158"/>
      <c r="D30" s="158" t="s">
        <v>961</v>
      </c>
      <c r="E30" s="164" t="s">
        <v>41</v>
      </c>
      <c r="F30" s="5"/>
      <c r="G30" s="58" t="s">
        <v>1036</v>
      </c>
      <c r="H30" s="58" t="s">
        <v>879</v>
      </c>
      <c r="I30" s="165" t="s">
        <v>1024</v>
      </c>
      <c r="J30" s="53" t="s">
        <v>1006</v>
      </c>
      <c r="K30" s="53" t="s">
        <v>1022</v>
      </c>
      <c r="L30" s="58" t="s">
        <v>1023</v>
      </c>
    </row>
    <row r="31" spans="1:12" s="44" customFormat="1" ht="51">
      <c r="A31" s="172">
        <v>20</v>
      </c>
      <c r="B31" s="173" t="s">
        <v>935</v>
      </c>
      <c r="C31" s="162"/>
      <c r="D31" s="158" t="s">
        <v>934</v>
      </c>
      <c r="E31" s="164" t="s">
        <v>41</v>
      </c>
      <c r="F31" s="5"/>
      <c r="G31" s="58" t="s">
        <v>1037</v>
      </c>
      <c r="H31" s="58" t="s">
        <v>1003</v>
      </c>
      <c r="I31" s="165" t="s">
        <v>1008</v>
      </c>
      <c r="J31" s="53" t="s">
        <v>1005</v>
      </c>
      <c r="K31" s="53" t="s">
        <v>1009</v>
      </c>
      <c r="L31" s="58"/>
    </row>
    <row r="32" spans="1:12" s="44" customFormat="1" ht="45" customHeight="1">
      <c r="A32" s="166">
        <v>21</v>
      </c>
      <c r="B32" s="169" t="s">
        <v>932</v>
      </c>
      <c r="C32" s="162"/>
      <c r="D32" s="192" t="s">
        <v>933</v>
      </c>
      <c r="E32" s="197" t="s">
        <v>41</v>
      </c>
      <c r="F32" s="195"/>
      <c r="G32" s="199" t="s">
        <v>1038</v>
      </c>
      <c r="H32" s="199" t="s">
        <v>1003</v>
      </c>
      <c r="I32" s="195" t="s">
        <v>1004</v>
      </c>
      <c r="J32" s="195" t="s">
        <v>1005</v>
      </c>
      <c r="K32" s="195" t="s">
        <v>1009</v>
      </c>
      <c r="L32" s="195"/>
    </row>
    <row r="33" spans="1:12" s="44" customFormat="1" ht="45" customHeight="1">
      <c r="A33" s="166">
        <v>22</v>
      </c>
      <c r="B33" s="169" t="s">
        <v>929</v>
      </c>
      <c r="C33" s="55"/>
      <c r="D33" s="193"/>
      <c r="E33" s="198"/>
      <c r="F33" s="196"/>
      <c r="G33" s="200"/>
      <c r="H33" s="200"/>
      <c r="I33" s="196"/>
      <c r="J33" s="196"/>
      <c r="K33" s="196"/>
      <c r="L33" s="196"/>
    </row>
    <row r="1103" spans="1:3" hidden="1">
      <c r="A1103" s="131" t="s">
        <v>1026</v>
      </c>
      <c r="B1103" s="131"/>
      <c r="C1103" s="2"/>
    </row>
    <row r="1116" spans="5:5">
      <c r="E1116" s="132" t="s">
        <v>1027</v>
      </c>
    </row>
    <row r="1756" spans="4:4">
      <c r="D1756" s="132" t="s">
        <v>757</v>
      </c>
    </row>
  </sheetData>
  <mergeCells count="34">
    <mergeCell ref="F7:F12"/>
    <mergeCell ref="A1:C4"/>
    <mergeCell ref="A7:A8"/>
    <mergeCell ref="K1:L1"/>
    <mergeCell ref="B7:B8"/>
    <mergeCell ref="K2:L2"/>
    <mergeCell ref="K3:L3"/>
    <mergeCell ref="K4:L4"/>
    <mergeCell ref="D1:J2"/>
    <mergeCell ref="D3:J4"/>
    <mergeCell ref="G7:G12"/>
    <mergeCell ref="H7:H12"/>
    <mergeCell ref="I7:I12"/>
    <mergeCell ref="J7:J12"/>
    <mergeCell ref="K7:K12"/>
    <mergeCell ref="L7:L12"/>
    <mergeCell ref="E7:E12"/>
    <mergeCell ref="A17:A18"/>
    <mergeCell ref="B17:B18"/>
    <mergeCell ref="A19:A20"/>
    <mergeCell ref="B19:B20"/>
    <mergeCell ref="A13:A14"/>
    <mergeCell ref="B13:B14"/>
    <mergeCell ref="A15:A16"/>
    <mergeCell ref="B15:B16"/>
    <mergeCell ref="I32:I33"/>
    <mergeCell ref="J32:J33"/>
    <mergeCell ref="K32:K33"/>
    <mergeCell ref="L32:L33"/>
    <mergeCell ref="D32:D33"/>
    <mergeCell ref="E32:E33"/>
    <mergeCell ref="F32:F33"/>
    <mergeCell ref="G32:G33"/>
    <mergeCell ref="H32:H33"/>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Tablas!$H$38:$H$41</xm:f>
          </x14:formula1>
          <xm:sqref>E7 E13 E15:E17 E19 E21:E32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31"/>
  <sheetViews>
    <sheetView showGridLines="0" topLeftCell="A6" zoomScaleNormal="100" workbookViewId="0">
      <selection activeCell="A12" sqref="A12:A15"/>
    </sheetView>
  </sheetViews>
  <sheetFormatPr baseColWidth="10" defaultColWidth="9.140625" defaultRowHeight="12.75"/>
  <cols>
    <col min="1" max="1" width="17.140625" style="118" customWidth="1"/>
    <col min="2" max="2" width="8.7109375" style="119" customWidth="1"/>
    <col min="3" max="3" width="26.85546875" style="119" customWidth="1"/>
    <col min="4" max="4" width="57.5703125" style="119" customWidth="1"/>
    <col min="5" max="5" width="42.85546875" style="119" customWidth="1"/>
    <col min="6" max="6" width="8.28515625" style="120" customWidth="1"/>
    <col min="7" max="7" width="23.28515625" style="119" customWidth="1"/>
    <col min="8" max="10" width="7" style="119" customWidth="1"/>
    <col min="11" max="11" width="32.140625" style="119" customWidth="1"/>
    <col min="12" max="255" width="9.140625" style="64"/>
    <col min="256" max="256" width="17.140625" style="64" customWidth="1"/>
    <col min="257" max="257" width="8.7109375" style="64" customWidth="1"/>
    <col min="258" max="258" width="41.28515625" style="64" customWidth="1"/>
    <col min="259" max="259" width="45.7109375" style="64" customWidth="1"/>
    <col min="260" max="260" width="71.28515625" style="64" customWidth="1"/>
    <col min="261" max="261" width="9.85546875" style="64" customWidth="1"/>
    <col min="262" max="262" width="24.7109375" style="64" bestFit="1" customWidth="1"/>
    <col min="263" max="264" width="5.140625" style="64" customWidth="1"/>
    <col min="265" max="265" width="7.140625" style="64" customWidth="1"/>
    <col min="266" max="266" width="5.28515625" style="64" customWidth="1"/>
    <col min="267" max="267" width="39.42578125" style="64" customWidth="1"/>
    <col min="268" max="511" width="9.140625" style="64"/>
    <col min="512" max="512" width="17.140625" style="64" customWidth="1"/>
    <col min="513" max="513" width="8.7109375" style="64" customWidth="1"/>
    <col min="514" max="514" width="41.28515625" style="64" customWidth="1"/>
    <col min="515" max="515" width="45.7109375" style="64" customWidth="1"/>
    <col min="516" max="516" width="71.28515625" style="64" customWidth="1"/>
    <col min="517" max="517" width="9.85546875" style="64" customWidth="1"/>
    <col min="518" max="518" width="24.7109375" style="64" bestFit="1" customWidth="1"/>
    <col min="519" max="520" width="5.140625" style="64" customWidth="1"/>
    <col min="521" max="521" width="7.140625" style="64" customWidth="1"/>
    <col min="522" max="522" width="5.28515625" style="64" customWidth="1"/>
    <col min="523" max="523" width="39.42578125" style="64" customWidth="1"/>
    <col min="524" max="767" width="9.140625" style="64"/>
    <col min="768" max="768" width="17.140625" style="64" customWidth="1"/>
    <col min="769" max="769" width="8.7109375" style="64" customWidth="1"/>
    <col min="770" max="770" width="41.28515625" style="64" customWidth="1"/>
    <col min="771" max="771" width="45.7109375" style="64" customWidth="1"/>
    <col min="772" max="772" width="71.28515625" style="64" customWidth="1"/>
    <col min="773" max="773" width="9.85546875" style="64" customWidth="1"/>
    <col min="774" max="774" width="24.7109375" style="64" bestFit="1" customWidth="1"/>
    <col min="775" max="776" width="5.140625" style="64" customWidth="1"/>
    <col min="777" max="777" width="7.140625" style="64" customWidth="1"/>
    <col min="778" max="778" width="5.28515625" style="64" customWidth="1"/>
    <col min="779" max="779" width="39.42578125" style="64" customWidth="1"/>
    <col min="780" max="1023" width="9.140625" style="64"/>
    <col min="1024" max="1024" width="17.140625" style="64" customWidth="1"/>
    <col min="1025" max="1025" width="8.7109375" style="64" customWidth="1"/>
    <col min="1026" max="1026" width="41.28515625" style="64" customWidth="1"/>
    <col min="1027" max="1027" width="45.7109375" style="64" customWidth="1"/>
    <col min="1028" max="1028" width="71.28515625" style="64" customWidth="1"/>
    <col min="1029" max="1029" width="9.85546875" style="64" customWidth="1"/>
    <col min="1030" max="1030" width="24.7109375" style="64" bestFit="1" customWidth="1"/>
    <col min="1031" max="1032" width="5.140625" style="64" customWidth="1"/>
    <col min="1033" max="1033" width="7.140625" style="64" customWidth="1"/>
    <col min="1034" max="1034" width="5.28515625" style="64" customWidth="1"/>
    <col min="1035" max="1035" width="39.42578125" style="64" customWidth="1"/>
    <col min="1036" max="1279" width="9.140625" style="64"/>
    <col min="1280" max="1280" width="17.140625" style="64" customWidth="1"/>
    <col min="1281" max="1281" width="8.7109375" style="64" customWidth="1"/>
    <col min="1282" max="1282" width="41.28515625" style="64" customWidth="1"/>
    <col min="1283" max="1283" width="45.7109375" style="64" customWidth="1"/>
    <col min="1284" max="1284" width="71.28515625" style="64" customWidth="1"/>
    <col min="1285" max="1285" width="9.85546875" style="64" customWidth="1"/>
    <col min="1286" max="1286" width="24.7109375" style="64" bestFit="1" customWidth="1"/>
    <col min="1287" max="1288" width="5.140625" style="64" customWidth="1"/>
    <col min="1289" max="1289" width="7.140625" style="64" customWidth="1"/>
    <col min="1290" max="1290" width="5.28515625" style="64" customWidth="1"/>
    <col min="1291" max="1291" width="39.42578125" style="64" customWidth="1"/>
    <col min="1292" max="1535" width="9.140625" style="64"/>
    <col min="1536" max="1536" width="17.140625" style="64" customWidth="1"/>
    <col min="1537" max="1537" width="8.7109375" style="64" customWidth="1"/>
    <col min="1538" max="1538" width="41.28515625" style="64" customWidth="1"/>
    <col min="1539" max="1539" width="45.7109375" style="64" customWidth="1"/>
    <col min="1540" max="1540" width="71.28515625" style="64" customWidth="1"/>
    <col min="1541" max="1541" width="9.85546875" style="64" customWidth="1"/>
    <col min="1542" max="1542" width="24.7109375" style="64" bestFit="1" customWidth="1"/>
    <col min="1543" max="1544" width="5.140625" style="64" customWidth="1"/>
    <col min="1545" max="1545" width="7.140625" style="64" customWidth="1"/>
    <col min="1546" max="1546" width="5.28515625" style="64" customWidth="1"/>
    <col min="1547" max="1547" width="39.42578125" style="64" customWidth="1"/>
    <col min="1548" max="1791" width="9.140625" style="64"/>
    <col min="1792" max="1792" width="17.140625" style="64" customWidth="1"/>
    <col min="1793" max="1793" width="8.7109375" style="64" customWidth="1"/>
    <col min="1794" max="1794" width="41.28515625" style="64" customWidth="1"/>
    <col min="1795" max="1795" width="45.7109375" style="64" customWidth="1"/>
    <col min="1796" max="1796" width="71.28515625" style="64" customWidth="1"/>
    <col min="1797" max="1797" width="9.85546875" style="64" customWidth="1"/>
    <col min="1798" max="1798" width="24.7109375" style="64" bestFit="1" customWidth="1"/>
    <col min="1799" max="1800" width="5.140625" style="64" customWidth="1"/>
    <col min="1801" max="1801" width="7.140625" style="64" customWidth="1"/>
    <col min="1802" max="1802" width="5.28515625" style="64" customWidth="1"/>
    <col min="1803" max="1803" width="39.42578125" style="64" customWidth="1"/>
    <col min="1804" max="2047" width="9.140625" style="64"/>
    <col min="2048" max="2048" width="17.140625" style="64" customWidth="1"/>
    <col min="2049" max="2049" width="8.7109375" style="64" customWidth="1"/>
    <col min="2050" max="2050" width="41.28515625" style="64" customWidth="1"/>
    <col min="2051" max="2051" width="45.7109375" style="64" customWidth="1"/>
    <col min="2052" max="2052" width="71.28515625" style="64" customWidth="1"/>
    <col min="2053" max="2053" width="9.85546875" style="64" customWidth="1"/>
    <col min="2054" max="2054" width="24.7109375" style="64" bestFit="1" customWidth="1"/>
    <col min="2055" max="2056" width="5.140625" style="64" customWidth="1"/>
    <col min="2057" max="2057" width="7.140625" style="64" customWidth="1"/>
    <col min="2058" max="2058" width="5.28515625" style="64" customWidth="1"/>
    <col min="2059" max="2059" width="39.42578125" style="64" customWidth="1"/>
    <col min="2060" max="2303" width="9.140625" style="64"/>
    <col min="2304" max="2304" width="17.140625" style="64" customWidth="1"/>
    <col min="2305" max="2305" width="8.7109375" style="64" customWidth="1"/>
    <col min="2306" max="2306" width="41.28515625" style="64" customWidth="1"/>
    <col min="2307" max="2307" width="45.7109375" style="64" customWidth="1"/>
    <col min="2308" max="2308" width="71.28515625" style="64" customWidth="1"/>
    <col min="2309" max="2309" width="9.85546875" style="64" customWidth="1"/>
    <col min="2310" max="2310" width="24.7109375" style="64" bestFit="1" customWidth="1"/>
    <col min="2311" max="2312" width="5.140625" style="64" customWidth="1"/>
    <col min="2313" max="2313" width="7.140625" style="64" customWidth="1"/>
    <col min="2314" max="2314" width="5.28515625" style="64" customWidth="1"/>
    <col min="2315" max="2315" width="39.42578125" style="64" customWidth="1"/>
    <col min="2316" max="2559" width="9.140625" style="64"/>
    <col min="2560" max="2560" width="17.140625" style="64" customWidth="1"/>
    <col min="2561" max="2561" width="8.7109375" style="64" customWidth="1"/>
    <col min="2562" max="2562" width="41.28515625" style="64" customWidth="1"/>
    <col min="2563" max="2563" width="45.7109375" style="64" customWidth="1"/>
    <col min="2564" max="2564" width="71.28515625" style="64" customWidth="1"/>
    <col min="2565" max="2565" width="9.85546875" style="64" customWidth="1"/>
    <col min="2566" max="2566" width="24.7109375" style="64" bestFit="1" customWidth="1"/>
    <col min="2567" max="2568" width="5.140625" style="64" customWidth="1"/>
    <col min="2569" max="2569" width="7.140625" style="64" customWidth="1"/>
    <col min="2570" max="2570" width="5.28515625" style="64" customWidth="1"/>
    <col min="2571" max="2571" width="39.42578125" style="64" customWidth="1"/>
    <col min="2572" max="2815" width="9.140625" style="64"/>
    <col min="2816" max="2816" width="17.140625" style="64" customWidth="1"/>
    <col min="2817" max="2817" width="8.7109375" style="64" customWidth="1"/>
    <col min="2818" max="2818" width="41.28515625" style="64" customWidth="1"/>
    <col min="2819" max="2819" width="45.7109375" style="64" customWidth="1"/>
    <col min="2820" max="2820" width="71.28515625" style="64" customWidth="1"/>
    <col min="2821" max="2821" width="9.85546875" style="64" customWidth="1"/>
    <col min="2822" max="2822" width="24.7109375" style="64" bestFit="1" customWidth="1"/>
    <col min="2823" max="2824" width="5.140625" style="64" customWidth="1"/>
    <col min="2825" max="2825" width="7.140625" style="64" customWidth="1"/>
    <col min="2826" max="2826" width="5.28515625" style="64" customWidth="1"/>
    <col min="2827" max="2827" width="39.42578125" style="64" customWidth="1"/>
    <col min="2828" max="3071" width="9.140625" style="64"/>
    <col min="3072" max="3072" width="17.140625" style="64" customWidth="1"/>
    <col min="3073" max="3073" width="8.7109375" style="64" customWidth="1"/>
    <col min="3074" max="3074" width="41.28515625" style="64" customWidth="1"/>
    <col min="3075" max="3075" width="45.7109375" style="64" customWidth="1"/>
    <col min="3076" max="3076" width="71.28515625" style="64" customWidth="1"/>
    <col min="3077" max="3077" width="9.85546875" style="64" customWidth="1"/>
    <col min="3078" max="3078" width="24.7109375" style="64" bestFit="1" customWidth="1"/>
    <col min="3079" max="3080" width="5.140625" style="64" customWidth="1"/>
    <col min="3081" max="3081" width="7.140625" style="64" customWidth="1"/>
    <col min="3082" max="3082" width="5.28515625" style="64" customWidth="1"/>
    <col min="3083" max="3083" width="39.42578125" style="64" customWidth="1"/>
    <col min="3084" max="3327" width="9.140625" style="64"/>
    <col min="3328" max="3328" width="17.140625" style="64" customWidth="1"/>
    <col min="3329" max="3329" width="8.7109375" style="64" customWidth="1"/>
    <col min="3330" max="3330" width="41.28515625" style="64" customWidth="1"/>
    <col min="3331" max="3331" width="45.7109375" style="64" customWidth="1"/>
    <col min="3332" max="3332" width="71.28515625" style="64" customWidth="1"/>
    <col min="3333" max="3333" width="9.85546875" style="64" customWidth="1"/>
    <col min="3334" max="3334" width="24.7109375" style="64" bestFit="1" customWidth="1"/>
    <col min="3335" max="3336" width="5.140625" style="64" customWidth="1"/>
    <col min="3337" max="3337" width="7.140625" style="64" customWidth="1"/>
    <col min="3338" max="3338" width="5.28515625" style="64" customWidth="1"/>
    <col min="3339" max="3339" width="39.42578125" style="64" customWidth="1"/>
    <col min="3340" max="3583" width="9.140625" style="64"/>
    <col min="3584" max="3584" width="17.140625" style="64" customWidth="1"/>
    <col min="3585" max="3585" width="8.7109375" style="64" customWidth="1"/>
    <col min="3586" max="3586" width="41.28515625" style="64" customWidth="1"/>
    <col min="3587" max="3587" width="45.7109375" style="64" customWidth="1"/>
    <col min="3588" max="3588" width="71.28515625" style="64" customWidth="1"/>
    <col min="3589" max="3589" width="9.85546875" style="64" customWidth="1"/>
    <col min="3590" max="3590" width="24.7109375" style="64" bestFit="1" customWidth="1"/>
    <col min="3591" max="3592" width="5.140625" style="64" customWidth="1"/>
    <col min="3593" max="3593" width="7.140625" style="64" customWidth="1"/>
    <col min="3594" max="3594" width="5.28515625" style="64" customWidth="1"/>
    <col min="3595" max="3595" width="39.42578125" style="64" customWidth="1"/>
    <col min="3596" max="3839" width="9.140625" style="64"/>
    <col min="3840" max="3840" width="17.140625" style="64" customWidth="1"/>
    <col min="3841" max="3841" width="8.7109375" style="64" customWidth="1"/>
    <col min="3842" max="3842" width="41.28515625" style="64" customWidth="1"/>
    <col min="3843" max="3843" width="45.7109375" style="64" customWidth="1"/>
    <col min="3844" max="3844" width="71.28515625" style="64" customWidth="1"/>
    <col min="3845" max="3845" width="9.85546875" style="64" customWidth="1"/>
    <col min="3846" max="3846" width="24.7109375" style="64" bestFit="1" customWidth="1"/>
    <col min="3847" max="3848" width="5.140625" style="64" customWidth="1"/>
    <col min="3849" max="3849" width="7.140625" style="64" customWidth="1"/>
    <col min="3850" max="3850" width="5.28515625" style="64" customWidth="1"/>
    <col min="3851" max="3851" width="39.42578125" style="64" customWidth="1"/>
    <col min="3852" max="4095" width="9.140625" style="64"/>
    <col min="4096" max="4096" width="17.140625" style="64" customWidth="1"/>
    <col min="4097" max="4097" width="8.7109375" style="64" customWidth="1"/>
    <col min="4098" max="4098" width="41.28515625" style="64" customWidth="1"/>
    <col min="4099" max="4099" width="45.7109375" style="64" customWidth="1"/>
    <col min="4100" max="4100" width="71.28515625" style="64" customWidth="1"/>
    <col min="4101" max="4101" width="9.85546875" style="64" customWidth="1"/>
    <col min="4102" max="4102" width="24.7109375" style="64" bestFit="1" customWidth="1"/>
    <col min="4103" max="4104" width="5.140625" style="64" customWidth="1"/>
    <col min="4105" max="4105" width="7.140625" style="64" customWidth="1"/>
    <col min="4106" max="4106" width="5.28515625" style="64" customWidth="1"/>
    <col min="4107" max="4107" width="39.42578125" style="64" customWidth="1"/>
    <col min="4108" max="4351" width="9.140625" style="64"/>
    <col min="4352" max="4352" width="17.140625" style="64" customWidth="1"/>
    <col min="4353" max="4353" width="8.7109375" style="64" customWidth="1"/>
    <col min="4354" max="4354" width="41.28515625" style="64" customWidth="1"/>
    <col min="4355" max="4355" width="45.7109375" style="64" customWidth="1"/>
    <col min="4356" max="4356" width="71.28515625" style="64" customWidth="1"/>
    <col min="4357" max="4357" width="9.85546875" style="64" customWidth="1"/>
    <col min="4358" max="4358" width="24.7109375" style="64" bestFit="1" customWidth="1"/>
    <col min="4359" max="4360" width="5.140625" style="64" customWidth="1"/>
    <col min="4361" max="4361" width="7.140625" style="64" customWidth="1"/>
    <col min="4362" max="4362" width="5.28515625" style="64" customWidth="1"/>
    <col min="4363" max="4363" width="39.42578125" style="64" customWidth="1"/>
    <col min="4364" max="4607" width="9.140625" style="64"/>
    <col min="4608" max="4608" width="17.140625" style="64" customWidth="1"/>
    <col min="4609" max="4609" width="8.7109375" style="64" customWidth="1"/>
    <col min="4610" max="4610" width="41.28515625" style="64" customWidth="1"/>
    <col min="4611" max="4611" width="45.7109375" style="64" customWidth="1"/>
    <col min="4612" max="4612" width="71.28515625" style="64" customWidth="1"/>
    <col min="4613" max="4613" width="9.85546875" style="64" customWidth="1"/>
    <col min="4614" max="4614" width="24.7109375" style="64" bestFit="1" customWidth="1"/>
    <col min="4615" max="4616" width="5.140625" style="64" customWidth="1"/>
    <col min="4617" max="4617" width="7.140625" style="64" customWidth="1"/>
    <col min="4618" max="4618" width="5.28515625" style="64" customWidth="1"/>
    <col min="4619" max="4619" width="39.42578125" style="64" customWidth="1"/>
    <col min="4620" max="4863" width="9.140625" style="64"/>
    <col min="4864" max="4864" width="17.140625" style="64" customWidth="1"/>
    <col min="4865" max="4865" width="8.7109375" style="64" customWidth="1"/>
    <col min="4866" max="4866" width="41.28515625" style="64" customWidth="1"/>
    <col min="4867" max="4867" width="45.7109375" style="64" customWidth="1"/>
    <col min="4868" max="4868" width="71.28515625" style="64" customWidth="1"/>
    <col min="4869" max="4869" width="9.85546875" style="64" customWidth="1"/>
    <col min="4870" max="4870" width="24.7109375" style="64" bestFit="1" customWidth="1"/>
    <col min="4871" max="4872" width="5.140625" style="64" customWidth="1"/>
    <col min="4873" max="4873" width="7.140625" style="64" customWidth="1"/>
    <col min="4874" max="4874" width="5.28515625" style="64" customWidth="1"/>
    <col min="4875" max="4875" width="39.42578125" style="64" customWidth="1"/>
    <col min="4876" max="5119" width="9.140625" style="64"/>
    <col min="5120" max="5120" width="17.140625" style="64" customWidth="1"/>
    <col min="5121" max="5121" width="8.7109375" style="64" customWidth="1"/>
    <col min="5122" max="5122" width="41.28515625" style="64" customWidth="1"/>
    <col min="5123" max="5123" width="45.7109375" style="64" customWidth="1"/>
    <col min="5124" max="5124" width="71.28515625" style="64" customWidth="1"/>
    <col min="5125" max="5125" width="9.85546875" style="64" customWidth="1"/>
    <col min="5126" max="5126" width="24.7109375" style="64" bestFit="1" customWidth="1"/>
    <col min="5127" max="5128" width="5.140625" style="64" customWidth="1"/>
    <col min="5129" max="5129" width="7.140625" style="64" customWidth="1"/>
    <col min="5130" max="5130" width="5.28515625" style="64" customWidth="1"/>
    <col min="5131" max="5131" width="39.42578125" style="64" customWidth="1"/>
    <col min="5132" max="5375" width="9.140625" style="64"/>
    <col min="5376" max="5376" width="17.140625" style="64" customWidth="1"/>
    <col min="5377" max="5377" width="8.7109375" style="64" customWidth="1"/>
    <col min="5378" max="5378" width="41.28515625" style="64" customWidth="1"/>
    <col min="5379" max="5379" width="45.7109375" style="64" customWidth="1"/>
    <col min="5380" max="5380" width="71.28515625" style="64" customWidth="1"/>
    <col min="5381" max="5381" width="9.85546875" style="64" customWidth="1"/>
    <col min="5382" max="5382" width="24.7109375" style="64" bestFit="1" customWidth="1"/>
    <col min="5383" max="5384" width="5.140625" style="64" customWidth="1"/>
    <col min="5385" max="5385" width="7.140625" style="64" customWidth="1"/>
    <col min="5386" max="5386" width="5.28515625" style="64" customWidth="1"/>
    <col min="5387" max="5387" width="39.42578125" style="64" customWidth="1"/>
    <col min="5388" max="5631" width="9.140625" style="64"/>
    <col min="5632" max="5632" width="17.140625" style="64" customWidth="1"/>
    <col min="5633" max="5633" width="8.7109375" style="64" customWidth="1"/>
    <col min="5634" max="5634" width="41.28515625" style="64" customWidth="1"/>
    <col min="5635" max="5635" width="45.7109375" style="64" customWidth="1"/>
    <col min="5636" max="5636" width="71.28515625" style="64" customWidth="1"/>
    <col min="5637" max="5637" width="9.85546875" style="64" customWidth="1"/>
    <col min="5638" max="5638" width="24.7109375" style="64" bestFit="1" customWidth="1"/>
    <col min="5639" max="5640" width="5.140625" style="64" customWidth="1"/>
    <col min="5641" max="5641" width="7.140625" style="64" customWidth="1"/>
    <col min="5642" max="5642" width="5.28515625" style="64" customWidth="1"/>
    <col min="5643" max="5643" width="39.42578125" style="64" customWidth="1"/>
    <col min="5644" max="5887" width="9.140625" style="64"/>
    <col min="5888" max="5888" width="17.140625" style="64" customWidth="1"/>
    <col min="5889" max="5889" width="8.7109375" style="64" customWidth="1"/>
    <col min="5890" max="5890" width="41.28515625" style="64" customWidth="1"/>
    <col min="5891" max="5891" width="45.7109375" style="64" customWidth="1"/>
    <col min="5892" max="5892" width="71.28515625" style="64" customWidth="1"/>
    <col min="5893" max="5893" width="9.85546875" style="64" customWidth="1"/>
    <col min="5894" max="5894" width="24.7109375" style="64" bestFit="1" customWidth="1"/>
    <col min="5895" max="5896" width="5.140625" style="64" customWidth="1"/>
    <col min="5897" max="5897" width="7.140625" style="64" customWidth="1"/>
    <col min="5898" max="5898" width="5.28515625" style="64" customWidth="1"/>
    <col min="5899" max="5899" width="39.42578125" style="64" customWidth="1"/>
    <col min="5900" max="6143" width="9.140625" style="64"/>
    <col min="6144" max="6144" width="17.140625" style="64" customWidth="1"/>
    <col min="6145" max="6145" width="8.7109375" style="64" customWidth="1"/>
    <col min="6146" max="6146" width="41.28515625" style="64" customWidth="1"/>
    <col min="6147" max="6147" width="45.7109375" style="64" customWidth="1"/>
    <col min="6148" max="6148" width="71.28515625" style="64" customWidth="1"/>
    <col min="6149" max="6149" width="9.85546875" style="64" customWidth="1"/>
    <col min="6150" max="6150" width="24.7109375" style="64" bestFit="1" customWidth="1"/>
    <col min="6151" max="6152" width="5.140625" style="64" customWidth="1"/>
    <col min="6153" max="6153" width="7.140625" style="64" customWidth="1"/>
    <col min="6154" max="6154" width="5.28515625" style="64" customWidth="1"/>
    <col min="6155" max="6155" width="39.42578125" style="64" customWidth="1"/>
    <col min="6156" max="6399" width="9.140625" style="64"/>
    <col min="6400" max="6400" width="17.140625" style="64" customWidth="1"/>
    <col min="6401" max="6401" width="8.7109375" style="64" customWidth="1"/>
    <col min="6402" max="6402" width="41.28515625" style="64" customWidth="1"/>
    <col min="6403" max="6403" width="45.7109375" style="64" customWidth="1"/>
    <col min="6404" max="6404" width="71.28515625" style="64" customWidth="1"/>
    <col min="6405" max="6405" width="9.85546875" style="64" customWidth="1"/>
    <col min="6406" max="6406" width="24.7109375" style="64" bestFit="1" customWidth="1"/>
    <col min="6407" max="6408" width="5.140625" style="64" customWidth="1"/>
    <col min="6409" max="6409" width="7.140625" style="64" customWidth="1"/>
    <col min="6410" max="6410" width="5.28515625" style="64" customWidth="1"/>
    <col min="6411" max="6411" width="39.42578125" style="64" customWidth="1"/>
    <col min="6412" max="6655" width="9.140625" style="64"/>
    <col min="6656" max="6656" width="17.140625" style="64" customWidth="1"/>
    <col min="6657" max="6657" width="8.7109375" style="64" customWidth="1"/>
    <col min="6658" max="6658" width="41.28515625" style="64" customWidth="1"/>
    <col min="6659" max="6659" width="45.7109375" style="64" customWidth="1"/>
    <col min="6660" max="6660" width="71.28515625" style="64" customWidth="1"/>
    <col min="6661" max="6661" width="9.85546875" style="64" customWidth="1"/>
    <col min="6662" max="6662" width="24.7109375" style="64" bestFit="1" customWidth="1"/>
    <col min="6663" max="6664" width="5.140625" style="64" customWidth="1"/>
    <col min="6665" max="6665" width="7.140625" style="64" customWidth="1"/>
    <col min="6666" max="6666" width="5.28515625" style="64" customWidth="1"/>
    <col min="6667" max="6667" width="39.42578125" style="64" customWidth="1"/>
    <col min="6668" max="6911" width="9.140625" style="64"/>
    <col min="6912" max="6912" width="17.140625" style="64" customWidth="1"/>
    <col min="6913" max="6913" width="8.7109375" style="64" customWidth="1"/>
    <col min="6914" max="6914" width="41.28515625" style="64" customWidth="1"/>
    <col min="6915" max="6915" width="45.7109375" style="64" customWidth="1"/>
    <col min="6916" max="6916" width="71.28515625" style="64" customWidth="1"/>
    <col min="6917" max="6917" width="9.85546875" style="64" customWidth="1"/>
    <col min="6918" max="6918" width="24.7109375" style="64" bestFit="1" customWidth="1"/>
    <col min="6919" max="6920" width="5.140625" style="64" customWidth="1"/>
    <col min="6921" max="6921" width="7.140625" style="64" customWidth="1"/>
    <col min="6922" max="6922" width="5.28515625" style="64" customWidth="1"/>
    <col min="6923" max="6923" width="39.42578125" style="64" customWidth="1"/>
    <col min="6924" max="7167" width="9.140625" style="64"/>
    <col min="7168" max="7168" width="17.140625" style="64" customWidth="1"/>
    <col min="7169" max="7169" width="8.7109375" style="64" customWidth="1"/>
    <col min="7170" max="7170" width="41.28515625" style="64" customWidth="1"/>
    <col min="7171" max="7171" width="45.7109375" style="64" customWidth="1"/>
    <col min="7172" max="7172" width="71.28515625" style="64" customWidth="1"/>
    <col min="7173" max="7173" width="9.85546875" style="64" customWidth="1"/>
    <col min="7174" max="7174" width="24.7109375" style="64" bestFit="1" customWidth="1"/>
    <col min="7175" max="7176" width="5.140625" style="64" customWidth="1"/>
    <col min="7177" max="7177" width="7.140625" style="64" customWidth="1"/>
    <col min="7178" max="7178" width="5.28515625" style="64" customWidth="1"/>
    <col min="7179" max="7179" width="39.42578125" style="64" customWidth="1"/>
    <col min="7180" max="7423" width="9.140625" style="64"/>
    <col min="7424" max="7424" width="17.140625" style="64" customWidth="1"/>
    <col min="7425" max="7425" width="8.7109375" style="64" customWidth="1"/>
    <col min="7426" max="7426" width="41.28515625" style="64" customWidth="1"/>
    <col min="7427" max="7427" width="45.7109375" style="64" customWidth="1"/>
    <col min="7428" max="7428" width="71.28515625" style="64" customWidth="1"/>
    <col min="7429" max="7429" width="9.85546875" style="64" customWidth="1"/>
    <col min="7430" max="7430" width="24.7109375" style="64" bestFit="1" customWidth="1"/>
    <col min="7431" max="7432" width="5.140625" style="64" customWidth="1"/>
    <col min="7433" max="7433" width="7.140625" style="64" customWidth="1"/>
    <col min="7434" max="7434" width="5.28515625" style="64" customWidth="1"/>
    <col min="7435" max="7435" width="39.42578125" style="64" customWidth="1"/>
    <col min="7436" max="7679" width="9.140625" style="64"/>
    <col min="7680" max="7680" width="17.140625" style="64" customWidth="1"/>
    <col min="7681" max="7681" width="8.7109375" style="64" customWidth="1"/>
    <col min="7682" max="7682" width="41.28515625" style="64" customWidth="1"/>
    <col min="7683" max="7683" width="45.7109375" style="64" customWidth="1"/>
    <col min="7684" max="7684" width="71.28515625" style="64" customWidth="1"/>
    <col min="7685" max="7685" width="9.85546875" style="64" customWidth="1"/>
    <col min="7686" max="7686" width="24.7109375" style="64" bestFit="1" customWidth="1"/>
    <col min="7687" max="7688" width="5.140625" style="64" customWidth="1"/>
    <col min="7689" max="7689" width="7.140625" style="64" customWidth="1"/>
    <col min="7690" max="7690" width="5.28515625" style="64" customWidth="1"/>
    <col min="7691" max="7691" width="39.42578125" style="64" customWidth="1"/>
    <col min="7692" max="7935" width="9.140625" style="64"/>
    <col min="7936" max="7936" width="17.140625" style="64" customWidth="1"/>
    <col min="7937" max="7937" width="8.7109375" style="64" customWidth="1"/>
    <col min="7938" max="7938" width="41.28515625" style="64" customWidth="1"/>
    <col min="7939" max="7939" width="45.7109375" style="64" customWidth="1"/>
    <col min="7940" max="7940" width="71.28515625" style="64" customWidth="1"/>
    <col min="7941" max="7941" width="9.85546875" style="64" customWidth="1"/>
    <col min="7942" max="7942" width="24.7109375" style="64" bestFit="1" customWidth="1"/>
    <col min="7943" max="7944" width="5.140625" style="64" customWidth="1"/>
    <col min="7945" max="7945" width="7.140625" style="64" customWidth="1"/>
    <col min="7946" max="7946" width="5.28515625" style="64" customWidth="1"/>
    <col min="7947" max="7947" width="39.42578125" style="64" customWidth="1"/>
    <col min="7948" max="8191" width="9.140625" style="64"/>
    <col min="8192" max="8192" width="17.140625" style="64" customWidth="1"/>
    <col min="8193" max="8193" width="8.7109375" style="64" customWidth="1"/>
    <col min="8194" max="8194" width="41.28515625" style="64" customWidth="1"/>
    <col min="8195" max="8195" width="45.7109375" style="64" customWidth="1"/>
    <col min="8196" max="8196" width="71.28515625" style="64" customWidth="1"/>
    <col min="8197" max="8197" width="9.85546875" style="64" customWidth="1"/>
    <col min="8198" max="8198" width="24.7109375" style="64" bestFit="1" customWidth="1"/>
    <col min="8199" max="8200" width="5.140625" style="64" customWidth="1"/>
    <col min="8201" max="8201" width="7.140625" style="64" customWidth="1"/>
    <col min="8202" max="8202" width="5.28515625" style="64" customWidth="1"/>
    <col min="8203" max="8203" width="39.42578125" style="64" customWidth="1"/>
    <col min="8204" max="8447" width="9.140625" style="64"/>
    <col min="8448" max="8448" width="17.140625" style="64" customWidth="1"/>
    <col min="8449" max="8449" width="8.7109375" style="64" customWidth="1"/>
    <col min="8450" max="8450" width="41.28515625" style="64" customWidth="1"/>
    <col min="8451" max="8451" width="45.7109375" style="64" customWidth="1"/>
    <col min="8452" max="8452" width="71.28515625" style="64" customWidth="1"/>
    <col min="8453" max="8453" width="9.85546875" style="64" customWidth="1"/>
    <col min="8454" max="8454" width="24.7109375" style="64" bestFit="1" customWidth="1"/>
    <col min="8455" max="8456" width="5.140625" style="64" customWidth="1"/>
    <col min="8457" max="8457" width="7.140625" style="64" customWidth="1"/>
    <col min="8458" max="8458" width="5.28515625" style="64" customWidth="1"/>
    <col min="8459" max="8459" width="39.42578125" style="64" customWidth="1"/>
    <col min="8460" max="8703" width="9.140625" style="64"/>
    <col min="8704" max="8704" width="17.140625" style="64" customWidth="1"/>
    <col min="8705" max="8705" width="8.7109375" style="64" customWidth="1"/>
    <col min="8706" max="8706" width="41.28515625" style="64" customWidth="1"/>
    <col min="8707" max="8707" width="45.7109375" style="64" customWidth="1"/>
    <col min="8708" max="8708" width="71.28515625" style="64" customWidth="1"/>
    <col min="8709" max="8709" width="9.85546875" style="64" customWidth="1"/>
    <col min="8710" max="8710" width="24.7109375" style="64" bestFit="1" customWidth="1"/>
    <col min="8711" max="8712" width="5.140625" style="64" customWidth="1"/>
    <col min="8713" max="8713" width="7.140625" style="64" customWidth="1"/>
    <col min="8714" max="8714" width="5.28515625" style="64" customWidth="1"/>
    <col min="8715" max="8715" width="39.42578125" style="64" customWidth="1"/>
    <col min="8716" max="8959" width="9.140625" style="64"/>
    <col min="8960" max="8960" width="17.140625" style="64" customWidth="1"/>
    <col min="8961" max="8961" width="8.7109375" style="64" customWidth="1"/>
    <col min="8962" max="8962" width="41.28515625" style="64" customWidth="1"/>
    <col min="8963" max="8963" width="45.7109375" style="64" customWidth="1"/>
    <col min="8964" max="8964" width="71.28515625" style="64" customWidth="1"/>
    <col min="8965" max="8965" width="9.85546875" style="64" customWidth="1"/>
    <col min="8966" max="8966" width="24.7109375" style="64" bestFit="1" customWidth="1"/>
    <col min="8967" max="8968" width="5.140625" style="64" customWidth="1"/>
    <col min="8969" max="8969" width="7.140625" style="64" customWidth="1"/>
    <col min="8970" max="8970" width="5.28515625" style="64" customWidth="1"/>
    <col min="8971" max="8971" width="39.42578125" style="64" customWidth="1"/>
    <col min="8972" max="9215" width="9.140625" style="64"/>
    <col min="9216" max="9216" width="17.140625" style="64" customWidth="1"/>
    <col min="9217" max="9217" width="8.7109375" style="64" customWidth="1"/>
    <col min="9218" max="9218" width="41.28515625" style="64" customWidth="1"/>
    <col min="9219" max="9219" width="45.7109375" style="64" customWidth="1"/>
    <col min="9220" max="9220" width="71.28515625" style="64" customWidth="1"/>
    <col min="9221" max="9221" width="9.85546875" style="64" customWidth="1"/>
    <col min="9222" max="9222" width="24.7109375" style="64" bestFit="1" customWidth="1"/>
    <col min="9223" max="9224" width="5.140625" style="64" customWidth="1"/>
    <col min="9225" max="9225" width="7.140625" style="64" customWidth="1"/>
    <col min="9226" max="9226" width="5.28515625" style="64" customWidth="1"/>
    <col min="9227" max="9227" width="39.42578125" style="64" customWidth="1"/>
    <col min="9228" max="9471" width="9.140625" style="64"/>
    <col min="9472" max="9472" width="17.140625" style="64" customWidth="1"/>
    <col min="9473" max="9473" width="8.7109375" style="64" customWidth="1"/>
    <col min="9474" max="9474" width="41.28515625" style="64" customWidth="1"/>
    <col min="9475" max="9475" width="45.7109375" style="64" customWidth="1"/>
    <col min="9476" max="9476" width="71.28515625" style="64" customWidth="1"/>
    <col min="9477" max="9477" width="9.85546875" style="64" customWidth="1"/>
    <col min="9478" max="9478" width="24.7109375" style="64" bestFit="1" customWidth="1"/>
    <col min="9479" max="9480" width="5.140625" style="64" customWidth="1"/>
    <col min="9481" max="9481" width="7.140625" style="64" customWidth="1"/>
    <col min="9482" max="9482" width="5.28515625" style="64" customWidth="1"/>
    <col min="9483" max="9483" width="39.42578125" style="64" customWidth="1"/>
    <col min="9484" max="9727" width="9.140625" style="64"/>
    <col min="9728" max="9728" width="17.140625" style="64" customWidth="1"/>
    <col min="9729" max="9729" width="8.7109375" style="64" customWidth="1"/>
    <col min="9730" max="9730" width="41.28515625" style="64" customWidth="1"/>
    <col min="9731" max="9731" width="45.7109375" style="64" customWidth="1"/>
    <col min="9732" max="9732" width="71.28515625" style="64" customWidth="1"/>
    <col min="9733" max="9733" width="9.85546875" style="64" customWidth="1"/>
    <col min="9734" max="9734" width="24.7109375" style="64" bestFit="1" customWidth="1"/>
    <col min="9735" max="9736" width="5.140625" style="64" customWidth="1"/>
    <col min="9737" max="9737" width="7.140625" style="64" customWidth="1"/>
    <col min="9738" max="9738" width="5.28515625" style="64" customWidth="1"/>
    <col min="9739" max="9739" width="39.42578125" style="64" customWidth="1"/>
    <col min="9740" max="9983" width="9.140625" style="64"/>
    <col min="9984" max="9984" width="17.140625" style="64" customWidth="1"/>
    <col min="9985" max="9985" width="8.7109375" style="64" customWidth="1"/>
    <col min="9986" max="9986" width="41.28515625" style="64" customWidth="1"/>
    <col min="9987" max="9987" width="45.7109375" style="64" customWidth="1"/>
    <col min="9988" max="9988" width="71.28515625" style="64" customWidth="1"/>
    <col min="9989" max="9989" width="9.85546875" style="64" customWidth="1"/>
    <col min="9990" max="9990" width="24.7109375" style="64" bestFit="1" customWidth="1"/>
    <col min="9991" max="9992" width="5.140625" style="64" customWidth="1"/>
    <col min="9993" max="9993" width="7.140625" style="64" customWidth="1"/>
    <col min="9994" max="9994" width="5.28515625" style="64" customWidth="1"/>
    <col min="9995" max="9995" width="39.42578125" style="64" customWidth="1"/>
    <col min="9996" max="10239" width="9.140625" style="64"/>
    <col min="10240" max="10240" width="17.140625" style="64" customWidth="1"/>
    <col min="10241" max="10241" width="8.7109375" style="64" customWidth="1"/>
    <col min="10242" max="10242" width="41.28515625" style="64" customWidth="1"/>
    <col min="10243" max="10243" width="45.7109375" style="64" customWidth="1"/>
    <col min="10244" max="10244" width="71.28515625" style="64" customWidth="1"/>
    <col min="10245" max="10245" width="9.85546875" style="64" customWidth="1"/>
    <col min="10246" max="10246" width="24.7109375" style="64" bestFit="1" customWidth="1"/>
    <col min="10247" max="10248" width="5.140625" style="64" customWidth="1"/>
    <col min="10249" max="10249" width="7.140625" style="64" customWidth="1"/>
    <col min="10250" max="10250" width="5.28515625" style="64" customWidth="1"/>
    <col min="10251" max="10251" width="39.42578125" style="64" customWidth="1"/>
    <col min="10252" max="10495" width="9.140625" style="64"/>
    <col min="10496" max="10496" width="17.140625" style="64" customWidth="1"/>
    <col min="10497" max="10497" width="8.7109375" style="64" customWidth="1"/>
    <col min="10498" max="10498" width="41.28515625" style="64" customWidth="1"/>
    <col min="10499" max="10499" width="45.7109375" style="64" customWidth="1"/>
    <col min="10500" max="10500" width="71.28515625" style="64" customWidth="1"/>
    <col min="10501" max="10501" width="9.85546875" style="64" customWidth="1"/>
    <col min="10502" max="10502" width="24.7109375" style="64" bestFit="1" customWidth="1"/>
    <col min="10503" max="10504" width="5.140625" style="64" customWidth="1"/>
    <col min="10505" max="10505" width="7.140625" style="64" customWidth="1"/>
    <col min="10506" max="10506" width="5.28515625" style="64" customWidth="1"/>
    <col min="10507" max="10507" width="39.42578125" style="64" customWidth="1"/>
    <col min="10508" max="10751" width="9.140625" style="64"/>
    <col min="10752" max="10752" width="17.140625" style="64" customWidth="1"/>
    <col min="10753" max="10753" width="8.7109375" style="64" customWidth="1"/>
    <col min="10754" max="10754" width="41.28515625" style="64" customWidth="1"/>
    <col min="10755" max="10755" width="45.7109375" style="64" customWidth="1"/>
    <col min="10756" max="10756" width="71.28515625" style="64" customWidth="1"/>
    <col min="10757" max="10757" width="9.85546875" style="64" customWidth="1"/>
    <col min="10758" max="10758" width="24.7109375" style="64" bestFit="1" customWidth="1"/>
    <col min="10759" max="10760" width="5.140625" style="64" customWidth="1"/>
    <col min="10761" max="10761" width="7.140625" style="64" customWidth="1"/>
    <col min="10762" max="10762" width="5.28515625" style="64" customWidth="1"/>
    <col min="10763" max="10763" width="39.42578125" style="64" customWidth="1"/>
    <col min="10764" max="11007" width="9.140625" style="64"/>
    <col min="11008" max="11008" width="17.140625" style="64" customWidth="1"/>
    <col min="11009" max="11009" width="8.7109375" style="64" customWidth="1"/>
    <col min="11010" max="11010" width="41.28515625" style="64" customWidth="1"/>
    <col min="11011" max="11011" width="45.7109375" style="64" customWidth="1"/>
    <col min="11012" max="11012" width="71.28515625" style="64" customWidth="1"/>
    <col min="11013" max="11013" width="9.85546875" style="64" customWidth="1"/>
    <col min="11014" max="11014" width="24.7109375" style="64" bestFit="1" customWidth="1"/>
    <col min="11015" max="11016" width="5.140625" style="64" customWidth="1"/>
    <col min="11017" max="11017" width="7.140625" style="64" customWidth="1"/>
    <col min="11018" max="11018" width="5.28515625" style="64" customWidth="1"/>
    <col min="11019" max="11019" width="39.42578125" style="64" customWidth="1"/>
    <col min="11020" max="11263" width="9.140625" style="64"/>
    <col min="11264" max="11264" width="17.140625" style="64" customWidth="1"/>
    <col min="11265" max="11265" width="8.7109375" style="64" customWidth="1"/>
    <col min="11266" max="11266" width="41.28515625" style="64" customWidth="1"/>
    <col min="11267" max="11267" width="45.7109375" style="64" customWidth="1"/>
    <col min="11268" max="11268" width="71.28515625" style="64" customWidth="1"/>
    <col min="11269" max="11269" width="9.85546875" style="64" customWidth="1"/>
    <col min="11270" max="11270" width="24.7109375" style="64" bestFit="1" customWidth="1"/>
    <col min="11271" max="11272" width="5.140625" style="64" customWidth="1"/>
    <col min="11273" max="11273" width="7.140625" style="64" customWidth="1"/>
    <col min="11274" max="11274" width="5.28515625" style="64" customWidth="1"/>
    <col min="11275" max="11275" width="39.42578125" style="64" customWidth="1"/>
    <col min="11276" max="11519" width="9.140625" style="64"/>
    <col min="11520" max="11520" width="17.140625" style="64" customWidth="1"/>
    <col min="11521" max="11521" width="8.7109375" style="64" customWidth="1"/>
    <col min="11522" max="11522" width="41.28515625" style="64" customWidth="1"/>
    <col min="11523" max="11523" width="45.7109375" style="64" customWidth="1"/>
    <col min="11524" max="11524" width="71.28515625" style="64" customWidth="1"/>
    <col min="11525" max="11525" width="9.85546875" style="64" customWidth="1"/>
    <col min="11526" max="11526" width="24.7109375" style="64" bestFit="1" customWidth="1"/>
    <col min="11527" max="11528" width="5.140625" style="64" customWidth="1"/>
    <col min="11529" max="11529" width="7.140625" style="64" customWidth="1"/>
    <col min="11530" max="11530" width="5.28515625" style="64" customWidth="1"/>
    <col min="11531" max="11531" width="39.42578125" style="64" customWidth="1"/>
    <col min="11532" max="11775" width="9.140625" style="64"/>
    <col min="11776" max="11776" width="17.140625" style="64" customWidth="1"/>
    <col min="11777" max="11777" width="8.7109375" style="64" customWidth="1"/>
    <col min="11778" max="11778" width="41.28515625" style="64" customWidth="1"/>
    <col min="11779" max="11779" width="45.7109375" style="64" customWidth="1"/>
    <col min="11780" max="11780" width="71.28515625" style="64" customWidth="1"/>
    <col min="11781" max="11781" width="9.85546875" style="64" customWidth="1"/>
    <col min="11782" max="11782" width="24.7109375" style="64" bestFit="1" customWidth="1"/>
    <col min="11783" max="11784" width="5.140625" style="64" customWidth="1"/>
    <col min="11785" max="11785" width="7.140625" style="64" customWidth="1"/>
    <col min="11786" max="11786" width="5.28515625" style="64" customWidth="1"/>
    <col min="11787" max="11787" width="39.42578125" style="64" customWidth="1"/>
    <col min="11788" max="12031" width="9.140625" style="64"/>
    <col min="12032" max="12032" width="17.140625" style="64" customWidth="1"/>
    <col min="12033" max="12033" width="8.7109375" style="64" customWidth="1"/>
    <col min="12034" max="12034" width="41.28515625" style="64" customWidth="1"/>
    <col min="12035" max="12035" width="45.7109375" style="64" customWidth="1"/>
    <col min="12036" max="12036" width="71.28515625" style="64" customWidth="1"/>
    <col min="12037" max="12037" width="9.85546875" style="64" customWidth="1"/>
    <col min="12038" max="12038" width="24.7109375" style="64" bestFit="1" customWidth="1"/>
    <col min="12039" max="12040" width="5.140625" style="64" customWidth="1"/>
    <col min="12041" max="12041" width="7.140625" style="64" customWidth="1"/>
    <col min="12042" max="12042" width="5.28515625" style="64" customWidth="1"/>
    <col min="12043" max="12043" width="39.42578125" style="64" customWidth="1"/>
    <col min="12044" max="12287" width="9.140625" style="64"/>
    <col min="12288" max="12288" width="17.140625" style="64" customWidth="1"/>
    <col min="12289" max="12289" width="8.7109375" style="64" customWidth="1"/>
    <col min="12290" max="12290" width="41.28515625" style="64" customWidth="1"/>
    <col min="12291" max="12291" width="45.7109375" style="64" customWidth="1"/>
    <col min="12292" max="12292" width="71.28515625" style="64" customWidth="1"/>
    <col min="12293" max="12293" width="9.85546875" style="64" customWidth="1"/>
    <col min="12294" max="12294" width="24.7109375" style="64" bestFit="1" customWidth="1"/>
    <col min="12295" max="12296" width="5.140625" style="64" customWidth="1"/>
    <col min="12297" max="12297" width="7.140625" style="64" customWidth="1"/>
    <col min="12298" max="12298" width="5.28515625" style="64" customWidth="1"/>
    <col min="12299" max="12299" width="39.42578125" style="64" customWidth="1"/>
    <col min="12300" max="12543" width="9.140625" style="64"/>
    <col min="12544" max="12544" width="17.140625" style="64" customWidth="1"/>
    <col min="12545" max="12545" width="8.7109375" style="64" customWidth="1"/>
    <col min="12546" max="12546" width="41.28515625" style="64" customWidth="1"/>
    <col min="12547" max="12547" width="45.7109375" style="64" customWidth="1"/>
    <col min="12548" max="12548" width="71.28515625" style="64" customWidth="1"/>
    <col min="12549" max="12549" width="9.85546875" style="64" customWidth="1"/>
    <col min="12550" max="12550" width="24.7109375" style="64" bestFit="1" customWidth="1"/>
    <col min="12551" max="12552" width="5.140625" style="64" customWidth="1"/>
    <col min="12553" max="12553" width="7.140625" style="64" customWidth="1"/>
    <col min="12554" max="12554" width="5.28515625" style="64" customWidth="1"/>
    <col min="12555" max="12555" width="39.42578125" style="64" customWidth="1"/>
    <col min="12556" max="12799" width="9.140625" style="64"/>
    <col min="12800" max="12800" width="17.140625" style="64" customWidth="1"/>
    <col min="12801" max="12801" width="8.7109375" style="64" customWidth="1"/>
    <col min="12802" max="12802" width="41.28515625" style="64" customWidth="1"/>
    <col min="12803" max="12803" width="45.7109375" style="64" customWidth="1"/>
    <col min="12804" max="12804" width="71.28515625" style="64" customWidth="1"/>
    <col min="12805" max="12805" width="9.85546875" style="64" customWidth="1"/>
    <col min="12806" max="12806" width="24.7109375" style="64" bestFit="1" customWidth="1"/>
    <col min="12807" max="12808" width="5.140625" style="64" customWidth="1"/>
    <col min="12809" max="12809" width="7.140625" style="64" customWidth="1"/>
    <col min="12810" max="12810" width="5.28515625" style="64" customWidth="1"/>
    <col min="12811" max="12811" width="39.42578125" style="64" customWidth="1"/>
    <col min="12812" max="13055" width="9.140625" style="64"/>
    <col min="13056" max="13056" width="17.140625" style="64" customWidth="1"/>
    <col min="13057" max="13057" width="8.7109375" style="64" customWidth="1"/>
    <col min="13058" max="13058" width="41.28515625" style="64" customWidth="1"/>
    <col min="13059" max="13059" width="45.7109375" style="64" customWidth="1"/>
    <col min="13060" max="13060" width="71.28515625" style="64" customWidth="1"/>
    <col min="13061" max="13061" width="9.85546875" style="64" customWidth="1"/>
    <col min="13062" max="13062" width="24.7109375" style="64" bestFit="1" customWidth="1"/>
    <col min="13063" max="13064" width="5.140625" style="64" customWidth="1"/>
    <col min="13065" max="13065" width="7.140625" style="64" customWidth="1"/>
    <col min="13066" max="13066" width="5.28515625" style="64" customWidth="1"/>
    <col min="13067" max="13067" width="39.42578125" style="64" customWidth="1"/>
    <col min="13068" max="13311" width="9.140625" style="64"/>
    <col min="13312" max="13312" width="17.140625" style="64" customWidth="1"/>
    <col min="13313" max="13313" width="8.7109375" style="64" customWidth="1"/>
    <col min="13314" max="13314" width="41.28515625" style="64" customWidth="1"/>
    <col min="13315" max="13315" width="45.7109375" style="64" customWidth="1"/>
    <col min="13316" max="13316" width="71.28515625" style="64" customWidth="1"/>
    <col min="13317" max="13317" width="9.85546875" style="64" customWidth="1"/>
    <col min="13318" max="13318" width="24.7109375" style="64" bestFit="1" customWidth="1"/>
    <col min="13319" max="13320" width="5.140625" style="64" customWidth="1"/>
    <col min="13321" max="13321" width="7.140625" style="64" customWidth="1"/>
    <col min="13322" max="13322" width="5.28515625" style="64" customWidth="1"/>
    <col min="13323" max="13323" width="39.42578125" style="64" customWidth="1"/>
    <col min="13324" max="13567" width="9.140625" style="64"/>
    <col min="13568" max="13568" width="17.140625" style="64" customWidth="1"/>
    <col min="13569" max="13569" width="8.7109375" style="64" customWidth="1"/>
    <col min="13570" max="13570" width="41.28515625" style="64" customWidth="1"/>
    <col min="13571" max="13571" width="45.7109375" style="64" customWidth="1"/>
    <col min="13572" max="13572" width="71.28515625" style="64" customWidth="1"/>
    <col min="13573" max="13573" width="9.85546875" style="64" customWidth="1"/>
    <col min="13574" max="13574" width="24.7109375" style="64" bestFit="1" customWidth="1"/>
    <col min="13575" max="13576" width="5.140625" style="64" customWidth="1"/>
    <col min="13577" max="13577" width="7.140625" style="64" customWidth="1"/>
    <col min="13578" max="13578" width="5.28515625" style="64" customWidth="1"/>
    <col min="13579" max="13579" width="39.42578125" style="64" customWidth="1"/>
    <col min="13580" max="13823" width="9.140625" style="64"/>
    <col min="13824" max="13824" width="17.140625" style="64" customWidth="1"/>
    <col min="13825" max="13825" width="8.7109375" style="64" customWidth="1"/>
    <col min="13826" max="13826" width="41.28515625" style="64" customWidth="1"/>
    <col min="13827" max="13827" width="45.7109375" style="64" customWidth="1"/>
    <col min="13828" max="13828" width="71.28515625" style="64" customWidth="1"/>
    <col min="13829" max="13829" width="9.85546875" style="64" customWidth="1"/>
    <col min="13830" max="13830" width="24.7109375" style="64" bestFit="1" customWidth="1"/>
    <col min="13831" max="13832" width="5.140625" style="64" customWidth="1"/>
    <col min="13833" max="13833" width="7.140625" style="64" customWidth="1"/>
    <col min="13834" max="13834" width="5.28515625" style="64" customWidth="1"/>
    <col min="13835" max="13835" width="39.42578125" style="64" customWidth="1"/>
    <col min="13836" max="14079" width="9.140625" style="64"/>
    <col min="14080" max="14080" width="17.140625" style="64" customWidth="1"/>
    <col min="14081" max="14081" width="8.7109375" style="64" customWidth="1"/>
    <col min="14082" max="14082" width="41.28515625" style="64" customWidth="1"/>
    <col min="14083" max="14083" width="45.7109375" style="64" customWidth="1"/>
    <col min="14084" max="14084" width="71.28515625" style="64" customWidth="1"/>
    <col min="14085" max="14085" width="9.85546875" style="64" customWidth="1"/>
    <col min="14086" max="14086" width="24.7109375" style="64" bestFit="1" customWidth="1"/>
    <col min="14087" max="14088" width="5.140625" style="64" customWidth="1"/>
    <col min="14089" max="14089" width="7.140625" style="64" customWidth="1"/>
    <col min="14090" max="14090" width="5.28515625" style="64" customWidth="1"/>
    <col min="14091" max="14091" width="39.42578125" style="64" customWidth="1"/>
    <col min="14092" max="14335" width="9.140625" style="64"/>
    <col min="14336" max="14336" width="17.140625" style="64" customWidth="1"/>
    <col min="14337" max="14337" width="8.7109375" style="64" customWidth="1"/>
    <col min="14338" max="14338" width="41.28515625" style="64" customWidth="1"/>
    <col min="14339" max="14339" width="45.7109375" style="64" customWidth="1"/>
    <col min="14340" max="14340" width="71.28515625" style="64" customWidth="1"/>
    <col min="14341" max="14341" width="9.85546875" style="64" customWidth="1"/>
    <col min="14342" max="14342" width="24.7109375" style="64" bestFit="1" customWidth="1"/>
    <col min="14343" max="14344" width="5.140625" style="64" customWidth="1"/>
    <col min="14345" max="14345" width="7.140625" style="64" customWidth="1"/>
    <col min="14346" max="14346" width="5.28515625" style="64" customWidth="1"/>
    <col min="14347" max="14347" width="39.42578125" style="64" customWidth="1"/>
    <col min="14348" max="14591" width="9.140625" style="64"/>
    <col min="14592" max="14592" width="17.140625" style="64" customWidth="1"/>
    <col min="14593" max="14593" width="8.7109375" style="64" customWidth="1"/>
    <col min="14594" max="14594" width="41.28515625" style="64" customWidth="1"/>
    <col min="14595" max="14595" width="45.7109375" style="64" customWidth="1"/>
    <col min="14596" max="14596" width="71.28515625" style="64" customWidth="1"/>
    <col min="14597" max="14597" width="9.85546875" style="64" customWidth="1"/>
    <col min="14598" max="14598" width="24.7109375" style="64" bestFit="1" customWidth="1"/>
    <col min="14599" max="14600" width="5.140625" style="64" customWidth="1"/>
    <col min="14601" max="14601" width="7.140625" style="64" customWidth="1"/>
    <col min="14602" max="14602" width="5.28515625" style="64" customWidth="1"/>
    <col min="14603" max="14603" width="39.42578125" style="64" customWidth="1"/>
    <col min="14604" max="14847" width="9.140625" style="64"/>
    <col min="14848" max="14848" width="17.140625" style="64" customWidth="1"/>
    <col min="14849" max="14849" width="8.7109375" style="64" customWidth="1"/>
    <col min="14850" max="14850" width="41.28515625" style="64" customWidth="1"/>
    <col min="14851" max="14851" width="45.7109375" style="64" customWidth="1"/>
    <col min="14852" max="14852" width="71.28515625" style="64" customWidth="1"/>
    <col min="14853" max="14853" width="9.85546875" style="64" customWidth="1"/>
    <col min="14854" max="14854" width="24.7109375" style="64" bestFit="1" customWidth="1"/>
    <col min="14855" max="14856" width="5.140625" style="64" customWidth="1"/>
    <col min="14857" max="14857" width="7.140625" style="64" customWidth="1"/>
    <col min="14858" max="14858" width="5.28515625" style="64" customWidth="1"/>
    <col min="14859" max="14859" width="39.42578125" style="64" customWidth="1"/>
    <col min="14860" max="15103" width="9.140625" style="64"/>
    <col min="15104" max="15104" width="17.140625" style="64" customWidth="1"/>
    <col min="15105" max="15105" width="8.7109375" style="64" customWidth="1"/>
    <col min="15106" max="15106" width="41.28515625" style="64" customWidth="1"/>
    <col min="15107" max="15107" width="45.7109375" style="64" customWidth="1"/>
    <col min="15108" max="15108" width="71.28515625" style="64" customWidth="1"/>
    <col min="15109" max="15109" width="9.85546875" style="64" customWidth="1"/>
    <col min="15110" max="15110" width="24.7109375" style="64" bestFit="1" customWidth="1"/>
    <col min="15111" max="15112" width="5.140625" style="64" customWidth="1"/>
    <col min="15113" max="15113" width="7.140625" style="64" customWidth="1"/>
    <col min="15114" max="15114" width="5.28515625" style="64" customWidth="1"/>
    <col min="15115" max="15115" width="39.42578125" style="64" customWidth="1"/>
    <col min="15116" max="15359" width="9.140625" style="64"/>
    <col min="15360" max="15360" width="17.140625" style="64" customWidth="1"/>
    <col min="15361" max="15361" width="8.7109375" style="64" customWidth="1"/>
    <col min="15362" max="15362" width="41.28515625" style="64" customWidth="1"/>
    <col min="15363" max="15363" width="45.7109375" style="64" customWidth="1"/>
    <col min="15364" max="15364" width="71.28515625" style="64" customWidth="1"/>
    <col min="15365" max="15365" width="9.85546875" style="64" customWidth="1"/>
    <col min="15366" max="15366" width="24.7109375" style="64" bestFit="1" customWidth="1"/>
    <col min="15367" max="15368" width="5.140625" style="64" customWidth="1"/>
    <col min="15369" max="15369" width="7.140625" style="64" customWidth="1"/>
    <col min="15370" max="15370" width="5.28515625" style="64" customWidth="1"/>
    <col min="15371" max="15371" width="39.42578125" style="64" customWidth="1"/>
    <col min="15372" max="15615" width="9.140625" style="64"/>
    <col min="15616" max="15616" width="17.140625" style="64" customWidth="1"/>
    <col min="15617" max="15617" width="8.7109375" style="64" customWidth="1"/>
    <col min="15618" max="15618" width="41.28515625" style="64" customWidth="1"/>
    <col min="15619" max="15619" width="45.7109375" style="64" customWidth="1"/>
    <col min="15620" max="15620" width="71.28515625" style="64" customWidth="1"/>
    <col min="15621" max="15621" width="9.85546875" style="64" customWidth="1"/>
    <col min="15622" max="15622" width="24.7109375" style="64" bestFit="1" customWidth="1"/>
    <col min="15623" max="15624" width="5.140625" style="64" customWidth="1"/>
    <col min="15625" max="15625" width="7.140625" style="64" customWidth="1"/>
    <col min="15626" max="15626" width="5.28515625" style="64" customWidth="1"/>
    <col min="15627" max="15627" width="39.42578125" style="64" customWidth="1"/>
    <col min="15628" max="15871" width="9.140625" style="64"/>
    <col min="15872" max="15872" width="17.140625" style="64" customWidth="1"/>
    <col min="15873" max="15873" width="8.7109375" style="64" customWidth="1"/>
    <col min="15874" max="15874" width="41.28515625" style="64" customWidth="1"/>
    <col min="15875" max="15875" width="45.7109375" style="64" customWidth="1"/>
    <col min="15876" max="15876" width="71.28515625" style="64" customWidth="1"/>
    <col min="15877" max="15877" width="9.85546875" style="64" customWidth="1"/>
    <col min="15878" max="15878" width="24.7109375" style="64" bestFit="1" customWidth="1"/>
    <col min="15879" max="15880" width="5.140625" style="64" customWidth="1"/>
    <col min="15881" max="15881" width="7.140625" style="64" customWidth="1"/>
    <col min="15882" max="15882" width="5.28515625" style="64" customWidth="1"/>
    <col min="15883" max="15883" width="39.42578125" style="64" customWidth="1"/>
    <col min="15884" max="16127" width="9.140625" style="64"/>
    <col min="16128" max="16128" width="17.140625" style="64" customWidth="1"/>
    <col min="16129" max="16129" width="8.7109375" style="64" customWidth="1"/>
    <col min="16130" max="16130" width="41.28515625" style="64" customWidth="1"/>
    <col min="16131" max="16131" width="45.7109375" style="64" customWidth="1"/>
    <col min="16132" max="16132" width="71.28515625" style="64" customWidth="1"/>
    <col min="16133" max="16133" width="9.85546875" style="64" customWidth="1"/>
    <col min="16134" max="16134" width="24.7109375" style="64" bestFit="1" customWidth="1"/>
    <col min="16135" max="16136" width="5.140625" style="64" customWidth="1"/>
    <col min="16137" max="16137" width="7.140625" style="64" customWidth="1"/>
    <col min="16138" max="16138" width="5.28515625" style="64" customWidth="1"/>
    <col min="16139" max="16139" width="39.42578125" style="64" customWidth="1"/>
    <col min="16140" max="16384" width="9.140625" style="64"/>
  </cols>
  <sheetData>
    <row r="1" spans="1:11" ht="22.9" customHeight="1">
      <c r="A1" s="224"/>
      <c r="B1" s="225"/>
      <c r="C1" s="226" t="s">
        <v>269</v>
      </c>
      <c r="D1" s="226"/>
      <c r="E1" s="226"/>
      <c r="F1" s="226"/>
      <c r="G1" s="226"/>
      <c r="H1" s="227"/>
      <c r="I1" s="228"/>
      <c r="J1" s="228"/>
      <c r="K1" s="229"/>
    </row>
    <row r="2" spans="1:11" ht="22.9" customHeight="1">
      <c r="A2" s="225"/>
      <c r="B2" s="225"/>
      <c r="C2" s="226"/>
      <c r="D2" s="226"/>
      <c r="E2" s="226"/>
      <c r="F2" s="226"/>
      <c r="G2" s="226"/>
      <c r="H2" s="230"/>
      <c r="I2" s="231"/>
      <c r="J2" s="231"/>
      <c r="K2" s="232"/>
    </row>
    <row r="3" spans="1:11" ht="22.9" customHeight="1">
      <c r="A3" s="225"/>
      <c r="B3" s="225"/>
      <c r="C3" s="233" t="s">
        <v>270</v>
      </c>
      <c r="D3" s="233"/>
      <c r="E3" s="233"/>
      <c r="F3" s="233"/>
      <c r="G3" s="233"/>
      <c r="H3" s="230" t="s">
        <v>271</v>
      </c>
      <c r="I3" s="231"/>
      <c r="J3" s="231"/>
      <c r="K3" s="232"/>
    </row>
    <row r="4" spans="1:11" ht="29.45" customHeight="1">
      <c r="A4" s="234" t="s">
        <v>749</v>
      </c>
      <c r="B4" s="235"/>
      <c r="C4" s="235"/>
      <c r="D4" s="235"/>
      <c r="E4" s="235"/>
      <c r="F4" s="235"/>
      <c r="G4" s="235"/>
      <c r="H4" s="235"/>
      <c r="I4" s="235"/>
      <c r="J4" s="235"/>
      <c r="K4" s="236"/>
    </row>
    <row r="5" spans="1:11" ht="29.45" customHeight="1">
      <c r="A5" s="237"/>
      <c r="B5" s="235"/>
      <c r="C5" s="235"/>
      <c r="D5" s="235"/>
      <c r="E5" s="235"/>
      <c r="F5" s="235"/>
      <c r="G5" s="235"/>
      <c r="H5" s="235"/>
      <c r="I5" s="235"/>
      <c r="J5" s="235"/>
      <c r="K5" s="236"/>
    </row>
    <row r="6" spans="1:11" ht="29.45" customHeight="1">
      <c r="A6" s="238"/>
      <c r="B6" s="239"/>
      <c r="C6" s="239"/>
      <c r="D6" s="239"/>
      <c r="E6" s="239"/>
      <c r="F6" s="239"/>
      <c r="G6" s="239"/>
      <c r="H6" s="239"/>
      <c r="I6" s="239"/>
      <c r="J6" s="239"/>
      <c r="K6" s="240"/>
    </row>
    <row r="7" spans="1:11" ht="18.600000000000001" customHeight="1">
      <c r="A7" s="75" t="s">
        <v>272</v>
      </c>
      <c r="B7" s="76"/>
      <c r="C7" s="76"/>
      <c r="D7" s="76"/>
      <c r="E7" s="76"/>
      <c r="F7" s="77"/>
      <c r="G7" s="76"/>
      <c r="H7" s="76"/>
      <c r="I7" s="76"/>
      <c r="J7" s="76"/>
      <c r="K7" s="78"/>
    </row>
    <row r="8" spans="1:11" ht="18" customHeight="1">
      <c r="A8" s="79" t="s">
        <v>746</v>
      </c>
      <c r="B8" s="64"/>
      <c r="C8" s="64"/>
      <c r="D8" s="64"/>
      <c r="E8" s="64"/>
      <c r="F8" s="80"/>
      <c r="G8" s="64"/>
      <c r="H8" s="64"/>
      <c r="I8" s="64"/>
      <c r="J8" s="64"/>
      <c r="K8" s="81"/>
    </row>
    <row r="9" spans="1:11" ht="22.9" customHeight="1">
      <c r="A9" s="241" t="s">
        <v>273</v>
      </c>
      <c r="B9" s="242"/>
      <c r="C9" s="242"/>
      <c r="D9" s="243"/>
      <c r="E9" s="247" t="s">
        <v>274</v>
      </c>
      <c r="F9" s="248" t="s">
        <v>275</v>
      </c>
      <c r="G9" s="250" t="s">
        <v>276</v>
      </c>
      <c r="H9" s="247" t="s">
        <v>750</v>
      </c>
      <c r="I9" s="247"/>
      <c r="J9" s="247"/>
      <c r="K9" s="250" t="s">
        <v>277</v>
      </c>
    </row>
    <row r="10" spans="1:11" ht="18" customHeight="1">
      <c r="A10" s="244"/>
      <c r="B10" s="245"/>
      <c r="C10" s="245"/>
      <c r="D10" s="246"/>
      <c r="E10" s="247"/>
      <c r="F10" s="249"/>
      <c r="G10" s="247"/>
      <c r="H10" s="129" t="s">
        <v>278</v>
      </c>
      <c r="I10" s="130" t="s">
        <v>747</v>
      </c>
      <c r="J10" s="129" t="s">
        <v>279</v>
      </c>
      <c r="K10" s="247"/>
    </row>
    <row r="11" spans="1:11" ht="19.899999999999999" customHeight="1">
      <c r="A11" s="82" t="s">
        <v>280</v>
      </c>
      <c r="B11" s="83" t="s">
        <v>281</v>
      </c>
      <c r="C11" s="82" t="s">
        <v>282</v>
      </c>
      <c r="D11" s="82" t="s">
        <v>283</v>
      </c>
      <c r="E11" s="84"/>
      <c r="F11" s="84"/>
      <c r="G11" s="84"/>
      <c r="H11" s="84"/>
      <c r="I11" s="84"/>
      <c r="J11" s="84"/>
      <c r="K11" s="85"/>
    </row>
    <row r="12" spans="1:11" ht="35.450000000000003" customHeight="1">
      <c r="A12" s="252" t="s">
        <v>284</v>
      </c>
      <c r="B12" s="86" t="s">
        <v>285</v>
      </c>
      <c r="C12" s="253" t="s">
        <v>286</v>
      </c>
      <c r="D12" s="254"/>
      <c r="E12" s="255"/>
      <c r="F12" s="63"/>
      <c r="G12" s="63"/>
      <c r="H12" s="63"/>
      <c r="I12" s="63"/>
      <c r="J12" s="63"/>
      <c r="K12" s="60"/>
    </row>
    <row r="13" spans="1:11">
      <c r="A13" s="252"/>
      <c r="B13" s="87"/>
      <c r="C13" s="256" t="s">
        <v>287</v>
      </c>
      <c r="D13" s="256"/>
      <c r="E13" s="256"/>
      <c r="F13" s="256"/>
      <c r="G13" s="256"/>
      <c r="H13" s="256"/>
      <c r="I13" s="256"/>
      <c r="J13" s="256"/>
      <c r="K13" s="88"/>
    </row>
    <row r="14" spans="1:11" ht="97.5" customHeight="1">
      <c r="A14" s="252"/>
      <c r="B14" s="61" t="s">
        <v>288</v>
      </c>
      <c r="C14" s="60" t="s">
        <v>289</v>
      </c>
      <c r="D14" s="72" t="s">
        <v>290</v>
      </c>
      <c r="E14" s="68"/>
      <c r="F14" s="89" t="s">
        <v>291</v>
      </c>
      <c r="G14" s="63"/>
      <c r="H14" s="63"/>
      <c r="I14" s="63"/>
      <c r="J14" s="63"/>
      <c r="K14" s="68"/>
    </row>
    <row r="15" spans="1:11" ht="108.75" customHeight="1">
      <c r="A15" s="252"/>
      <c r="B15" s="61" t="s">
        <v>292</v>
      </c>
      <c r="C15" s="60" t="s">
        <v>293</v>
      </c>
      <c r="D15" s="72" t="s">
        <v>294</v>
      </c>
      <c r="E15" s="68"/>
      <c r="F15" s="89" t="s">
        <v>291</v>
      </c>
      <c r="G15" s="63"/>
      <c r="H15" s="63"/>
      <c r="I15" s="63"/>
      <c r="J15" s="63"/>
      <c r="K15" s="90"/>
    </row>
    <row r="16" spans="1:11" ht="12.6" customHeight="1">
      <c r="A16" s="251"/>
      <c r="B16" s="251"/>
      <c r="C16" s="251"/>
      <c r="D16" s="251"/>
      <c r="E16" s="251"/>
      <c r="F16" s="251"/>
      <c r="G16" s="251"/>
      <c r="H16" s="251"/>
      <c r="I16" s="251"/>
      <c r="J16" s="251"/>
      <c r="K16" s="251"/>
    </row>
    <row r="17" spans="1:11" ht="15">
      <c r="A17" s="252" t="s">
        <v>295</v>
      </c>
      <c r="B17" s="86" t="s">
        <v>296</v>
      </c>
      <c r="C17" s="91" t="s">
        <v>297</v>
      </c>
      <c r="D17" s="91"/>
      <c r="E17" s="63"/>
      <c r="F17" s="63"/>
      <c r="G17" s="63"/>
      <c r="H17" s="63"/>
      <c r="I17" s="63"/>
      <c r="J17" s="63"/>
      <c r="K17" s="60"/>
    </row>
    <row r="18" spans="1:11">
      <c r="A18" s="252"/>
      <c r="B18" s="87"/>
      <c r="C18" s="256" t="s">
        <v>298</v>
      </c>
      <c r="D18" s="256"/>
      <c r="E18" s="256"/>
      <c r="F18" s="256"/>
      <c r="G18" s="256"/>
      <c r="H18" s="256"/>
      <c r="I18" s="256"/>
      <c r="J18" s="256"/>
      <c r="K18" s="88"/>
    </row>
    <row r="19" spans="1:11" ht="56.25" customHeight="1">
      <c r="A19" s="252"/>
      <c r="B19" s="61" t="s">
        <v>299</v>
      </c>
      <c r="C19" s="60" t="s">
        <v>300</v>
      </c>
      <c r="D19" s="72" t="s">
        <v>301</v>
      </c>
      <c r="E19" s="66"/>
      <c r="F19" s="89" t="s">
        <v>291</v>
      </c>
      <c r="G19" s="92"/>
      <c r="H19" s="63"/>
      <c r="I19" s="63"/>
      <c r="J19" s="63"/>
      <c r="K19" s="93"/>
    </row>
    <row r="20" spans="1:11" ht="73.5" customHeight="1">
      <c r="A20" s="252"/>
      <c r="B20" s="61" t="s">
        <v>302</v>
      </c>
      <c r="C20" s="71" t="s">
        <v>303</v>
      </c>
      <c r="D20" s="72" t="s">
        <v>304</v>
      </c>
      <c r="E20" s="66"/>
      <c r="F20" s="89" t="s">
        <v>291</v>
      </c>
      <c r="G20" s="62"/>
      <c r="H20" s="63"/>
      <c r="I20" s="63"/>
      <c r="J20" s="63"/>
      <c r="K20" s="93"/>
    </row>
    <row r="21" spans="1:11" ht="25.5">
      <c r="A21" s="252"/>
      <c r="B21" s="61" t="s">
        <v>305</v>
      </c>
      <c r="C21" s="60" t="s">
        <v>306</v>
      </c>
      <c r="D21" s="72" t="s">
        <v>307</v>
      </c>
      <c r="E21" s="68"/>
      <c r="F21" s="89" t="s">
        <v>291</v>
      </c>
      <c r="G21" s="62"/>
      <c r="H21" s="63"/>
      <c r="I21" s="63"/>
      <c r="J21" s="63"/>
      <c r="K21" s="68"/>
    </row>
    <row r="22" spans="1:11" ht="38.25">
      <c r="A22" s="252"/>
      <c r="B22" s="61" t="s">
        <v>308</v>
      </c>
      <c r="C22" s="60" t="s">
        <v>309</v>
      </c>
      <c r="D22" s="72" t="s">
        <v>310</v>
      </c>
      <c r="E22" s="68"/>
      <c r="F22" s="89" t="s">
        <v>291</v>
      </c>
      <c r="G22" s="62"/>
      <c r="H22" s="63"/>
      <c r="I22" s="63"/>
      <c r="J22" s="63"/>
      <c r="K22" s="68"/>
    </row>
    <row r="23" spans="1:11" ht="25.5">
      <c r="A23" s="252"/>
      <c r="B23" s="61" t="s">
        <v>311</v>
      </c>
      <c r="C23" s="60" t="s">
        <v>312</v>
      </c>
      <c r="D23" s="72" t="s">
        <v>313</v>
      </c>
      <c r="E23" s="68"/>
      <c r="F23" s="89" t="s">
        <v>291</v>
      </c>
      <c r="G23" s="60"/>
      <c r="H23" s="63"/>
      <c r="I23" s="63"/>
      <c r="J23" s="63"/>
      <c r="K23" s="60"/>
    </row>
    <row r="24" spans="1:11" ht="30">
      <c r="A24" s="252"/>
      <c r="B24" s="86" t="s">
        <v>314</v>
      </c>
      <c r="C24" s="91" t="s">
        <v>315</v>
      </c>
      <c r="D24" s="91"/>
      <c r="E24" s="63"/>
      <c r="F24" s="63"/>
      <c r="G24" s="62"/>
      <c r="H24" s="63"/>
      <c r="I24" s="63"/>
      <c r="J24" s="63"/>
      <c r="K24" s="60"/>
    </row>
    <row r="25" spans="1:11" ht="15">
      <c r="A25" s="252"/>
      <c r="B25" s="86"/>
      <c r="C25" s="256" t="s">
        <v>316</v>
      </c>
      <c r="D25" s="256"/>
      <c r="E25" s="256"/>
      <c r="F25" s="256"/>
      <c r="G25" s="256"/>
      <c r="H25" s="256"/>
      <c r="I25" s="256"/>
      <c r="J25" s="256"/>
      <c r="K25" s="60"/>
    </row>
    <row r="26" spans="1:11" ht="38.25">
      <c r="A26" s="252"/>
      <c r="B26" s="61" t="s">
        <v>317</v>
      </c>
      <c r="C26" s="60" t="s">
        <v>318</v>
      </c>
      <c r="D26" s="72" t="s">
        <v>319</v>
      </c>
      <c r="E26" s="66"/>
      <c r="F26" s="89" t="s">
        <v>291</v>
      </c>
      <c r="G26" s="62"/>
      <c r="H26" s="63"/>
      <c r="I26" s="63"/>
      <c r="J26" s="63"/>
      <c r="K26" s="93"/>
    </row>
    <row r="27" spans="1:11" ht="78" customHeight="1">
      <c r="A27" s="252"/>
      <c r="B27" s="61" t="s">
        <v>320</v>
      </c>
      <c r="C27" s="60" t="s">
        <v>321</v>
      </c>
      <c r="D27" s="72" t="s">
        <v>322</v>
      </c>
      <c r="E27" s="66"/>
      <c r="F27" s="94" t="s">
        <v>291</v>
      </c>
      <c r="G27" s="62"/>
      <c r="H27" s="63"/>
      <c r="I27" s="63"/>
      <c r="J27" s="63"/>
      <c r="K27" s="68"/>
    </row>
    <row r="28" spans="1:11" ht="15">
      <c r="A28" s="251"/>
      <c r="B28" s="251"/>
      <c r="C28" s="251"/>
      <c r="D28" s="251"/>
      <c r="E28" s="251"/>
      <c r="F28" s="251"/>
      <c r="G28" s="251"/>
      <c r="H28" s="251"/>
      <c r="I28" s="251"/>
      <c r="J28" s="251"/>
      <c r="K28" s="251"/>
    </row>
    <row r="29" spans="1:11" ht="30">
      <c r="A29" s="251" t="s">
        <v>323</v>
      </c>
      <c r="B29" s="86" t="s">
        <v>324</v>
      </c>
      <c r="C29" s="91" t="s">
        <v>325</v>
      </c>
      <c r="D29" s="91"/>
      <c r="E29" s="63"/>
      <c r="F29" s="63"/>
      <c r="G29" s="62"/>
      <c r="H29" s="63"/>
      <c r="I29" s="63"/>
      <c r="J29" s="63"/>
      <c r="K29" s="60"/>
    </row>
    <row r="30" spans="1:11">
      <c r="A30" s="251"/>
      <c r="B30" s="87"/>
      <c r="C30" s="256" t="s">
        <v>326</v>
      </c>
      <c r="D30" s="256"/>
      <c r="E30" s="256"/>
      <c r="F30" s="256"/>
      <c r="G30" s="256"/>
      <c r="H30" s="256"/>
      <c r="I30" s="256"/>
      <c r="J30" s="256"/>
      <c r="K30" s="256"/>
    </row>
    <row r="31" spans="1:11" ht="63.75">
      <c r="A31" s="251"/>
      <c r="B31" s="61" t="s">
        <v>327</v>
      </c>
      <c r="C31" s="60" t="s">
        <v>328</v>
      </c>
      <c r="D31" s="72" t="s">
        <v>329</v>
      </c>
      <c r="E31" s="65"/>
      <c r="F31" s="89" t="s">
        <v>291</v>
      </c>
      <c r="G31" s="60"/>
      <c r="H31" s="63"/>
      <c r="I31" s="63"/>
      <c r="J31" s="63"/>
      <c r="K31" s="60"/>
    </row>
    <row r="32" spans="1:11" ht="62.25" customHeight="1">
      <c r="A32" s="251"/>
      <c r="B32" s="61" t="s">
        <v>330</v>
      </c>
      <c r="C32" s="60" t="s">
        <v>331</v>
      </c>
      <c r="D32" s="72" t="s">
        <v>332</v>
      </c>
      <c r="E32" s="66"/>
      <c r="F32" s="89" t="s">
        <v>291</v>
      </c>
      <c r="G32" s="62"/>
      <c r="H32" s="63"/>
      <c r="I32" s="63"/>
      <c r="J32" s="63"/>
      <c r="K32" s="68"/>
    </row>
    <row r="33" spans="1:11" ht="30">
      <c r="A33" s="251"/>
      <c r="B33" s="87" t="s">
        <v>333</v>
      </c>
      <c r="C33" s="91" t="s">
        <v>334</v>
      </c>
      <c r="D33" s="91"/>
      <c r="E33" s="63"/>
      <c r="F33" s="63"/>
      <c r="G33" s="62"/>
      <c r="H33" s="63"/>
      <c r="I33" s="63"/>
      <c r="J33" s="63"/>
      <c r="K33" s="60"/>
    </row>
    <row r="34" spans="1:11">
      <c r="A34" s="251"/>
      <c r="B34" s="87"/>
      <c r="C34" s="256" t="s">
        <v>335</v>
      </c>
      <c r="D34" s="256"/>
      <c r="E34" s="256"/>
      <c r="F34" s="256"/>
      <c r="G34" s="256"/>
      <c r="H34" s="256"/>
      <c r="I34" s="256"/>
      <c r="J34" s="256"/>
      <c r="K34" s="60"/>
    </row>
    <row r="35" spans="1:11" ht="94.5" customHeight="1">
      <c r="A35" s="251"/>
      <c r="B35" s="61" t="s">
        <v>336</v>
      </c>
      <c r="C35" s="60" t="s">
        <v>337</v>
      </c>
      <c r="D35" s="72" t="s">
        <v>338</v>
      </c>
      <c r="E35" s="68"/>
      <c r="F35" s="89" t="s">
        <v>291</v>
      </c>
      <c r="G35" s="60"/>
      <c r="H35" s="63"/>
      <c r="I35" s="63"/>
      <c r="J35" s="63"/>
      <c r="K35" s="60"/>
    </row>
    <row r="36" spans="1:11" ht="126.75" customHeight="1">
      <c r="A36" s="251"/>
      <c r="B36" s="61" t="s">
        <v>339</v>
      </c>
      <c r="C36" s="60" t="s">
        <v>340</v>
      </c>
      <c r="D36" s="72" t="s">
        <v>341</v>
      </c>
      <c r="E36" s="66"/>
      <c r="F36" s="89" t="s">
        <v>291</v>
      </c>
      <c r="G36" s="60"/>
      <c r="H36" s="63"/>
      <c r="I36" s="63"/>
      <c r="J36" s="63"/>
      <c r="K36" s="60"/>
    </row>
    <row r="37" spans="1:11" ht="38.25">
      <c r="A37" s="251"/>
      <c r="B37" s="61" t="s">
        <v>342</v>
      </c>
      <c r="C37" s="60" t="s">
        <v>343</v>
      </c>
      <c r="D37" s="72" t="s">
        <v>344</v>
      </c>
      <c r="E37" s="67"/>
      <c r="F37" s="89" t="s">
        <v>291</v>
      </c>
      <c r="G37" s="60"/>
      <c r="H37" s="63"/>
      <c r="I37" s="63"/>
      <c r="J37" s="63"/>
      <c r="K37" s="60"/>
    </row>
    <row r="38" spans="1:11" ht="30">
      <c r="A38" s="251"/>
      <c r="B38" s="87" t="s">
        <v>345</v>
      </c>
      <c r="C38" s="91" t="s">
        <v>346</v>
      </c>
      <c r="D38" s="91"/>
      <c r="E38" s="63"/>
      <c r="F38" s="63"/>
      <c r="G38" s="62"/>
      <c r="H38" s="63"/>
      <c r="I38" s="63"/>
      <c r="J38" s="63"/>
      <c r="K38" s="60"/>
    </row>
    <row r="39" spans="1:11">
      <c r="A39" s="251"/>
      <c r="B39" s="87"/>
      <c r="C39" s="256" t="s">
        <v>347</v>
      </c>
      <c r="D39" s="256"/>
      <c r="E39" s="256"/>
      <c r="F39" s="256"/>
      <c r="G39" s="256"/>
      <c r="H39" s="256"/>
      <c r="I39" s="256"/>
      <c r="J39" s="256"/>
      <c r="K39" s="60"/>
    </row>
    <row r="40" spans="1:11" ht="51">
      <c r="A40" s="251"/>
      <c r="B40" s="61" t="s">
        <v>348</v>
      </c>
      <c r="C40" s="60" t="s">
        <v>349</v>
      </c>
      <c r="D40" s="72" t="s">
        <v>350</v>
      </c>
      <c r="E40" s="68"/>
      <c r="F40" s="89" t="s">
        <v>291</v>
      </c>
      <c r="G40" s="60"/>
      <c r="H40" s="63"/>
      <c r="I40" s="63"/>
      <c r="J40" s="63"/>
      <c r="K40" s="60"/>
    </row>
    <row r="41" spans="1:11" ht="12" customHeight="1">
      <c r="A41" s="251"/>
      <c r="B41" s="251"/>
      <c r="C41" s="251"/>
      <c r="D41" s="251"/>
      <c r="E41" s="251"/>
      <c r="F41" s="251"/>
      <c r="G41" s="251"/>
      <c r="H41" s="251"/>
      <c r="I41" s="251"/>
      <c r="J41" s="251"/>
      <c r="K41" s="251"/>
    </row>
    <row r="42" spans="1:11" ht="30">
      <c r="A42" s="251" t="s">
        <v>351</v>
      </c>
      <c r="B42" s="87" t="s">
        <v>352</v>
      </c>
      <c r="C42" s="91" t="s">
        <v>353</v>
      </c>
      <c r="D42" s="91"/>
      <c r="E42" s="63"/>
      <c r="F42" s="63"/>
      <c r="G42" s="62"/>
      <c r="H42" s="63"/>
      <c r="I42" s="63"/>
      <c r="J42" s="63"/>
      <c r="K42" s="60"/>
    </row>
    <row r="43" spans="1:11">
      <c r="A43" s="251"/>
      <c r="B43" s="87"/>
      <c r="C43" s="256" t="s">
        <v>354</v>
      </c>
      <c r="D43" s="256"/>
      <c r="E43" s="256"/>
      <c r="F43" s="256"/>
      <c r="G43" s="256"/>
      <c r="H43" s="256"/>
      <c r="I43" s="256"/>
      <c r="J43" s="256"/>
      <c r="K43" s="60"/>
    </row>
    <row r="44" spans="1:11" ht="66" customHeight="1">
      <c r="A44" s="251"/>
      <c r="B44" s="61" t="s">
        <v>355</v>
      </c>
      <c r="C44" s="60" t="s">
        <v>356</v>
      </c>
      <c r="D44" s="72" t="s">
        <v>357</v>
      </c>
      <c r="E44" s="66"/>
      <c r="F44" s="89" t="s">
        <v>291</v>
      </c>
      <c r="G44" s="62"/>
      <c r="H44" s="63"/>
      <c r="I44" s="63"/>
      <c r="J44" s="63"/>
      <c r="K44" s="60"/>
    </row>
    <row r="45" spans="1:11" ht="38.25" customHeight="1">
      <c r="A45" s="251"/>
      <c r="B45" s="61" t="s">
        <v>358</v>
      </c>
      <c r="C45" s="60" t="s">
        <v>359</v>
      </c>
      <c r="D45" s="72" t="s">
        <v>360</v>
      </c>
      <c r="E45" s="66"/>
      <c r="F45" s="89" t="s">
        <v>291</v>
      </c>
      <c r="G45" s="121"/>
      <c r="H45" s="63"/>
      <c r="I45" s="63"/>
      <c r="J45" s="63"/>
      <c r="K45" s="95"/>
    </row>
    <row r="46" spans="1:11" ht="38.25">
      <c r="A46" s="251"/>
      <c r="B46" s="61" t="s">
        <v>361</v>
      </c>
      <c r="C46" s="60" t="s">
        <v>362</v>
      </c>
      <c r="D46" s="72" t="s">
        <v>363</v>
      </c>
      <c r="E46" s="68"/>
      <c r="F46" s="89" t="s">
        <v>291</v>
      </c>
      <c r="G46" s="121"/>
      <c r="H46" s="63"/>
      <c r="I46" s="63"/>
      <c r="J46" s="63"/>
      <c r="K46" s="68"/>
    </row>
    <row r="47" spans="1:11" ht="38.25">
      <c r="A47" s="251"/>
      <c r="B47" s="61" t="s">
        <v>364</v>
      </c>
      <c r="C47" s="60" t="s">
        <v>365</v>
      </c>
      <c r="D47" s="72" t="s">
        <v>366</v>
      </c>
      <c r="E47" s="68"/>
      <c r="F47" s="89" t="s">
        <v>291</v>
      </c>
      <c r="G47" s="60"/>
      <c r="H47" s="63"/>
      <c r="I47" s="63"/>
      <c r="J47" s="63"/>
      <c r="K47" s="60"/>
    </row>
    <row r="48" spans="1:11" ht="30">
      <c r="A48" s="251"/>
      <c r="B48" s="87" t="s">
        <v>367</v>
      </c>
      <c r="C48" s="91" t="s">
        <v>368</v>
      </c>
      <c r="D48" s="91"/>
      <c r="E48" s="63"/>
      <c r="F48" s="63"/>
      <c r="G48" s="62"/>
      <c r="H48" s="63"/>
      <c r="I48" s="63"/>
      <c r="J48" s="63"/>
      <c r="K48" s="60"/>
    </row>
    <row r="49" spans="1:11">
      <c r="A49" s="251"/>
      <c r="B49" s="87"/>
      <c r="C49" s="256" t="s">
        <v>369</v>
      </c>
      <c r="D49" s="256"/>
      <c r="E49" s="256"/>
      <c r="F49" s="256"/>
      <c r="G49" s="256"/>
      <c r="H49" s="256"/>
      <c r="I49" s="256"/>
      <c r="J49" s="256"/>
      <c r="K49" s="60"/>
    </row>
    <row r="50" spans="1:11" ht="52.9" customHeight="1">
      <c r="A50" s="251"/>
      <c r="B50" s="61" t="s">
        <v>370</v>
      </c>
      <c r="C50" s="60" t="s">
        <v>371</v>
      </c>
      <c r="D50" s="72" t="s">
        <v>372</v>
      </c>
      <c r="E50" s="66"/>
      <c r="F50" s="89" t="s">
        <v>291</v>
      </c>
      <c r="G50" s="122"/>
      <c r="H50" s="63"/>
      <c r="I50" s="63"/>
      <c r="J50" s="63"/>
      <c r="K50" s="85"/>
    </row>
    <row r="51" spans="1:11" ht="80.25" customHeight="1">
      <c r="A51" s="251"/>
      <c r="B51" s="61" t="s">
        <v>373</v>
      </c>
      <c r="C51" s="60" t="s">
        <v>374</v>
      </c>
      <c r="D51" s="72" t="s">
        <v>375</v>
      </c>
      <c r="E51" s="66"/>
      <c r="F51" s="89" t="s">
        <v>291</v>
      </c>
      <c r="G51" s="62"/>
      <c r="H51" s="63"/>
      <c r="I51" s="63"/>
      <c r="J51" s="63"/>
      <c r="K51" s="85"/>
    </row>
    <row r="52" spans="1:11" ht="38.25">
      <c r="A52" s="251"/>
      <c r="B52" s="61" t="s">
        <v>376</v>
      </c>
      <c r="C52" s="60" t="s">
        <v>377</v>
      </c>
      <c r="D52" s="72" t="s">
        <v>378</v>
      </c>
      <c r="E52" s="68"/>
      <c r="F52" s="89" t="s">
        <v>291</v>
      </c>
      <c r="G52" s="60"/>
      <c r="H52" s="63"/>
      <c r="I52" s="63"/>
      <c r="J52" s="63"/>
      <c r="K52" s="60"/>
    </row>
    <row r="53" spans="1:11" ht="15">
      <c r="A53" s="251"/>
      <c r="B53" s="87" t="s">
        <v>379</v>
      </c>
      <c r="C53" s="91" t="s">
        <v>380</v>
      </c>
      <c r="D53" s="91"/>
      <c r="E53" s="63"/>
      <c r="F53" s="63"/>
      <c r="G53" s="62"/>
      <c r="H53" s="63"/>
      <c r="I53" s="63"/>
      <c r="J53" s="63"/>
      <c r="K53" s="60"/>
    </row>
    <row r="54" spans="1:11">
      <c r="A54" s="251"/>
      <c r="B54" s="87"/>
      <c r="C54" s="256" t="s">
        <v>381</v>
      </c>
      <c r="D54" s="256"/>
      <c r="E54" s="256"/>
      <c r="F54" s="256"/>
      <c r="G54" s="256"/>
      <c r="H54" s="256"/>
      <c r="I54" s="256"/>
      <c r="J54" s="256"/>
      <c r="K54" s="60"/>
    </row>
    <row r="55" spans="1:11" ht="72.75" customHeight="1">
      <c r="A55" s="251"/>
      <c r="B55" s="61" t="s">
        <v>382</v>
      </c>
      <c r="C55" s="60" t="s">
        <v>383</v>
      </c>
      <c r="D55" s="72" t="s">
        <v>384</v>
      </c>
      <c r="E55" s="66"/>
      <c r="F55" s="89" t="s">
        <v>291</v>
      </c>
      <c r="G55" s="85"/>
      <c r="H55" s="63"/>
      <c r="I55" s="63"/>
      <c r="J55" s="63"/>
      <c r="K55" s="85"/>
    </row>
    <row r="56" spans="1:11" ht="61.5" customHeight="1">
      <c r="A56" s="251"/>
      <c r="B56" s="61" t="s">
        <v>385</v>
      </c>
      <c r="C56" s="60" t="s">
        <v>386</v>
      </c>
      <c r="D56" s="72" t="s">
        <v>387</v>
      </c>
      <c r="E56" s="66"/>
      <c r="F56" s="123" t="s">
        <v>291</v>
      </c>
      <c r="G56" s="85"/>
      <c r="H56" s="63"/>
      <c r="I56" s="63"/>
      <c r="J56" s="63"/>
      <c r="K56" s="85"/>
    </row>
    <row r="57" spans="1:11" ht="78.75" customHeight="1">
      <c r="A57" s="251"/>
      <c r="B57" s="61" t="s">
        <v>388</v>
      </c>
      <c r="C57" s="60" t="s">
        <v>389</v>
      </c>
      <c r="D57" s="72" t="s">
        <v>390</v>
      </c>
      <c r="E57" s="68"/>
      <c r="F57" s="89" t="s">
        <v>291</v>
      </c>
      <c r="G57" s="124"/>
      <c r="H57" s="63"/>
      <c r="I57" s="63"/>
      <c r="J57" s="63"/>
      <c r="K57" s="68"/>
    </row>
    <row r="58" spans="1:11" ht="9" customHeight="1">
      <c r="A58" s="251"/>
      <c r="B58" s="251"/>
      <c r="C58" s="251"/>
      <c r="D58" s="251"/>
      <c r="E58" s="251"/>
      <c r="F58" s="251"/>
      <c r="G58" s="251"/>
      <c r="H58" s="251"/>
      <c r="I58" s="251"/>
      <c r="J58" s="251"/>
      <c r="K58" s="251"/>
    </row>
    <row r="59" spans="1:11" ht="30">
      <c r="A59" s="251" t="s">
        <v>391</v>
      </c>
      <c r="B59" s="96" t="s">
        <v>392</v>
      </c>
      <c r="C59" s="91" t="s">
        <v>393</v>
      </c>
      <c r="D59" s="91"/>
      <c r="E59" s="63"/>
      <c r="F59" s="63"/>
      <c r="G59" s="60"/>
      <c r="H59" s="63"/>
      <c r="I59" s="63"/>
      <c r="J59" s="63"/>
      <c r="K59" s="60"/>
    </row>
    <row r="60" spans="1:11">
      <c r="A60" s="251"/>
      <c r="B60" s="61"/>
      <c r="C60" s="256" t="s">
        <v>394</v>
      </c>
      <c r="D60" s="256"/>
      <c r="E60" s="256"/>
      <c r="F60" s="256"/>
      <c r="G60" s="256"/>
      <c r="H60" s="256"/>
      <c r="I60" s="256"/>
      <c r="J60" s="256"/>
      <c r="K60" s="60"/>
    </row>
    <row r="61" spans="1:11" ht="88.5" customHeight="1">
      <c r="A61" s="251"/>
      <c r="B61" s="61" t="s">
        <v>395</v>
      </c>
      <c r="C61" s="60" t="s">
        <v>396</v>
      </c>
      <c r="D61" s="72" t="s">
        <v>397</v>
      </c>
      <c r="E61" s="68"/>
      <c r="F61" s="89" t="s">
        <v>291</v>
      </c>
      <c r="G61" s="69"/>
      <c r="H61" s="63"/>
      <c r="I61" s="63"/>
      <c r="J61" s="63"/>
      <c r="K61" s="93"/>
    </row>
    <row r="62" spans="1:11" ht="68.25" customHeight="1">
      <c r="A62" s="251"/>
      <c r="B62" s="61" t="s">
        <v>398</v>
      </c>
      <c r="C62" s="60" t="s">
        <v>399</v>
      </c>
      <c r="D62" s="72" t="s">
        <v>400</v>
      </c>
      <c r="E62" s="68"/>
      <c r="F62" s="89" t="s">
        <v>291</v>
      </c>
      <c r="G62" s="69"/>
      <c r="H62" s="63"/>
      <c r="I62" s="63"/>
      <c r="J62" s="63"/>
      <c r="K62" s="69"/>
    </row>
    <row r="63" spans="1:11" ht="30">
      <c r="A63" s="251"/>
      <c r="B63" s="97" t="s">
        <v>401</v>
      </c>
      <c r="C63" s="91" t="s">
        <v>402</v>
      </c>
      <c r="D63" s="91"/>
      <c r="E63" s="63"/>
      <c r="F63" s="63"/>
      <c r="G63" s="60"/>
      <c r="H63" s="63"/>
      <c r="I63" s="63"/>
      <c r="J63" s="63"/>
      <c r="K63" s="60"/>
    </row>
    <row r="64" spans="1:11" ht="15">
      <c r="A64" s="251"/>
      <c r="B64" s="96"/>
      <c r="C64" s="256" t="s">
        <v>403</v>
      </c>
      <c r="D64" s="256"/>
      <c r="E64" s="256"/>
      <c r="F64" s="256"/>
      <c r="G64" s="256"/>
      <c r="H64" s="256"/>
      <c r="I64" s="256"/>
      <c r="J64" s="256"/>
      <c r="K64" s="60"/>
    </row>
    <row r="65" spans="1:11" ht="52.9" customHeight="1">
      <c r="A65" s="251"/>
      <c r="B65" s="61" t="s">
        <v>404</v>
      </c>
      <c r="C65" s="72" t="s">
        <v>405</v>
      </c>
      <c r="D65" s="72" t="s">
        <v>406</v>
      </c>
      <c r="E65" s="66"/>
      <c r="F65" s="89" t="s">
        <v>291</v>
      </c>
      <c r="G65" s="70"/>
      <c r="H65" s="63"/>
      <c r="I65" s="63"/>
      <c r="J65" s="63"/>
      <c r="K65" s="68"/>
    </row>
    <row r="66" spans="1:11" ht="66" customHeight="1">
      <c r="A66" s="251"/>
      <c r="B66" s="61" t="s">
        <v>407</v>
      </c>
      <c r="C66" s="72" t="s">
        <v>408</v>
      </c>
      <c r="D66" s="72" t="s">
        <v>409</v>
      </c>
      <c r="E66" s="66"/>
      <c r="F66" s="89" t="s">
        <v>291</v>
      </c>
      <c r="G66" s="70"/>
      <c r="H66" s="63"/>
      <c r="I66" s="63"/>
      <c r="J66" s="63"/>
      <c r="K66" s="68"/>
    </row>
    <row r="67" spans="1:11" ht="32.25" customHeight="1">
      <c r="A67" s="251"/>
      <c r="B67" s="61" t="s">
        <v>410</v>
      </c>
      <c r="C67" s="72" t="s">
        <v>411</v>
      </c>
      <c r="D67" s="72" t="s">
        <v>412</v>
      </c>
      <c r="E67" s="66"/>
      <c r="F67" s="89" t="s">
        <v>291</v>
      </c>
      <c r="G67" s="70"/>
      <c r="H67" s="63"/>
      <c r="I67" s="63"/>
      <c r="J67" s="63"/>
      <c r="K67" s="68"/>
    </row>
    <row r="68" spans="1:11" ht="38.25">
      <c r="A68" s="251"/>
      <c r="B68" s="61" t="s">
        <v>413</v>
      </c>
      <c r="C68" s="72" t="s">
        <v>414</v>
      </c>
      <c r="D68" s="72" t="s">
        <v>415</v>
      </c>
      <c r="E68" s="60"/>
      <c r="F68" s="103" t="s">
        <v>291</v>
      </c>
      <c r="G68" s="70"/>
      <c r="H68" s="63"/>
      <c r="I68" s="63"/>
      <c r="J68" s="63"/>
      <c r="K68" s="68"/>
    </row>
    <row r="69" spans="1:11" ht="25.5">
      <c r="A69" s="251"/>
      <c r="B69" s="61" t="s">
        <v>416</v>
      </c>
      <c r="C69" s="72" t="s">
        <v>417</v>
      </c>
      <c r="D69" s="72" t="s">
        <v>418</v>
      </c>
      <c r="E69" s="71"/>
      <c r="F69" s="103" t="s">
        <v>291</v>
      </c>
      <c r="G69" s="70"/>
      <c r="H69" s="63"/>
      <c r="I69" s="63"/>
      <c r="J69" s="63"/>
      <c r="K69" s="70"/>
    </row>
    <row r="70" spans="1:11" ht="51">
      <c r="A70" s="251"/>
      <c r="B70" s="61" t="s">
        <v>419</v>
      </c>
      <c r="C70" s="60" t="s">
        <v>420</v>
      </c>
      <c r="D70" s="72" t="s">
        <v>421</v>
      </c>
      <c r="E70" s="60"/>
      <c r="F70" s="103" t="s">
        <v>291</v>
      </c>
      <c r="G70" s="70"/>
      <c r="H70" s="63"/>
      <c r="I70" s="63"/>
      <c r="J70" s="63"/>
      <c r="K70" s="68"/>
    </row>
    <row r="71" spans="1:11" ht="30">
      <c r="A71" s="251"/>
      <c r="B71" s="97" t="s">
        <v>422</v>
      </c>
      <c r="C71" s="91" t="s">
        <v>423</v>
      </c>
      <c r="D71" s="91"/>
      <c r="E71" s="63"/>
      <c r="F71" s="63"/>
      <c r="G71" s="60"/>
      <c r="H71" s="63"/>
      <c r="I71" s="63"/>
      <c r="J71" s="63"/>
      <c r="K71" s="60"/>
    </row>
    <row r="72" spans="1:11" ht="15">
      <c r="A72" s="251"/>
      <c r="B72" s="96"/>
      <c r="C72" s="256" t="s">
        <v>424</v>
      </c>
      <c r="D72" s="256"/>
      <c r="E72" s="256"/>
      <c r="F72" s="256"/>
      <c r="G72" s="256"/>
      <c r="H72" s="256"/>
      <c r="I72" s="256"/>
      <c r="J72" s="256"/>
      <c r="K72" s="60"/>
    </row>
    <row r="73" spans="1:11" ht="25.5">
      <c r="A73" s="251"/>
      <c r="B73" s="61" t="s">
        <v>425</v>
      </c>
      <c r="C73" s="60" t="s">
        <v>426</v>
      </c>
      <c r="D73" s="72" t="s">
        <v>427</v>
      </c>
      <c r="E73" s="68"/>
      <c r="F73" s="89" t="s">
        <v>291</v>
      </c>
      <c r="G73" s="60"/>
      <c r="H73" s="63"/>
      <c r="I73" s="63"/>
      <c r="J73" s="63"/>
      <c r="K73" s="60"/>
    </row>
    <row r="74" spans="1:11" ht="30">
      <c r="A74" s="251"/>
      <c r="B74" s="97" t="s">
        <v>428</v>
      </c>
      <c r="C74" s="91" t="s">
        <v>429</v>
      </c>
      <c r="D74" s="91"/>
      <c r="E74" s="63"/>
      <c r="F74" s="63"/>
      <c r="G74" s="60"/>
      <c r="H74" s="63"/>
      <c r="I74" s="63"/>
      <c r="J74" s="63"/>
      <c r="K74" s="60"/>
    </row>
    <row r="75" spans="1:11" ht="15">
      <c r="A75" s="251"/>
      <c r="B75" s="96"/>
      <c r="C75" s="256" t="s">
        <v>430</v>
      </c>
      <c r="D75" s="256"/>
      <c r="E75" s="256"/>
      <c r="F75" s="256"/>
      <c r="G75" s="256"/>
      <c r="H75" s="256"/>
      <c r="I75" s="256"/>
      <c r="J75" s="256"/>
      <c r="K75" s="60"/>
    </row>
    <row r="76" spans="1:11" ht="38.25">
      <c r="A76" s="251"/>
      <c r="B76" s="61" t="s">
        <v>431</v>
      </c>
      <c r="C76" s="68" t="s">
        <v>432</v>
      </c>
      <c r="D76" s="72" t="s">
        <v>433</v>
      </c>
      <c r="E76" s="68"/>
      <c r="F76" s="89" t="s">
        <v>291</v>
      </c>
      <c r="G76" s="60"/>
      <c r="H76" s="63"/>
      <c r="I76" s="63"/>
      <c r="J76" s="63"/>
      <c r="K76" s="93"/>
    </row>
    <row r="77" spans="1:11" ht="38.25">
      <c r="A77" s="251"/>
      <c r="B77" s="61" t="s">
        <v>434</v>
      </c>
      <c r="C77" s="68" t="s">
        <v>435</v>
      </c>
      <c r="D77" s="72" t="s">
        <v>436</v>
      </c>
      <c r="E77" s="71"/>
      <c r="F77" s="103" t="s">
        <v>291</v>
      </c>
      <c r="G77" s="60"/>
      <c r="H77" s="63"/>
      <c r="I77" s="63"/>
      <c r="J77" s="63"/>
      <c r="K77" s="60"/>
    </row>
    <row r="78" spans="1:11" ht="25.5">
      <c r="A78" s="251"/>
      <c r="B78" s="61" t="s">
        <v>437</v>
      </c>
      <c r="C78" s="68" t="s">
        <v>438</v>
      </c>
      <c r="D78" s="72" t="s">
        <v>439</v>
      </c>
      <c r="E78" s="68"/>
      <c r="F78" s="89" t="s">
        <v>291</v>
      </c>
      <c r="G78" s="60"/>
      <c r="H78" s="63"/>
      <c r="I78" s="63"/>
      <c r="J78" s="63"/>
      <c r="K78" s="68"/>
    </row>
    <row r="79" spans="1:11" ht="94.5" customHeight="1">
      <c r="A79" s="251"/>
      <c r="B79" s="61" t="s">
        <v>440</v>
      </c>
      <c r="C79" s="68" t="s">
        <v>441</v>
      </c>
      <c r="D79" s="72" t="s">
        <v>442</v>
      </c>
      <c r="E79" s="68"/>
      <c r="F79" s="89" t="s">
        <v>291</v>
      </c>
      <c r="G79" s="60"/>
      <c r="H79" s="63"/>
      <c r="I79" s="63"/>
      <c r="J79" s="63"/>
      <c r="K79" s="93"/>
    </row>
    <row r="80" spans="1:11" ht="63" customHeight="1">
      <c r="A80" s="251"/>
      <c r="B80" s="61" t="s">
        <v>443</v>
      </c>
      <c r="C80" s="68" t="s">
        <v>444</v>
      </c>
      <c r="D80" s="72" t="s">
        <v>445</v>
      </c>
      <c r="E80" s="68"/>
      <c r="F80" s="89" t="s">
        <v>291</v>
      </c>
      <c r="G80" s="60"/>
      <c r="H80" s="63"/>
      <c r="I80" s="63"/>
      <c r="J80" s="63"/>
      <c r="K80" s="93"/>
    </row>
    <row r="81" spans="1:11" ht="15">
      <c r="A81" s="251"/>
      <c r="B81" s="251"/>
      <c r="C81" s="251"/>
      <c r="D81" s="251"/>
      <c r="E81" s="251"/>
      <c r="F81" s="251"/>
      <c r="G81" s="251"/>
      <c r="H81" s="251"/>
      <c r="I81" s="251"/>
      <c r="J81" s="251"/>
      <c r="K81" s="251"/>
    </row>
    <row r="82" spans="1:11" ht="30">
      <c r="A82" s="251" t="s">
        <v>446</v>
      </c>
      <c r="B82" s="86" t="s">
        <v>447</v>
      </c>
      <c r="C82" s="98" t="s">
        <v>448</v>
      </c>
      <c r="D82" s="98"/>
      <c r="E82" s="63"/>
      <c r="F82" s="63"/>
      <c r="G82" s="62"/>
      <c r="H82" s="63"/>
      <c r="I82" s="63"/>
      <c r="J82" s="63"/>
      <c r="K82" s="60"/>
    </row>
    <row r="83" spans="1:11" ht="15">
      <c r="A83" s="251"/>
      <c r="B83" s="86"/>
      <c r="C83" s="257" t="s">
        <v>449</v>
      </c>
      <c r="D83" s="257"/>
      <c r="E83" s="257"/>
      <c r="F83" s="257"/>
      <c r="G83" s="257"/>
      <c r="H83" s="257"/>
      <c r="I83" s="257"/>
      <c r="J83" s="257"/>
      <c r="K83" s="60"/>
    </row>
    <row r="84" spans="1:11" ht="52.5" customHeight="1">
      <c r="A84" s="251"/>
      <c r="B84" s="61" t="s">
        <v>450</v>
      </c>
      <c r="C84" s="68" t="s">
        <v>451</v>
      </c>
      <c r="D84" s="72" t="s">
        <v>452</v>
      </c>
      <c r="E84" s="66"/>
      <c r="F84" s="89" t="s">
        <v>291</v>
      </c>
      <c r="G84" s="60"/>
      <c r="H84" s="63"/>
      <c r="I84" s="63"/>
      <c r="J84" s="63"/>
      <c r="K84" s="60"/>
    </row>
    <row r="85" spans="1:11" ht="52.5" customHeight="1">
      <c r="A85" s="251"/>
      <c r="B85" s="61" t="s">
        <v>453</v>
      </c>
      <c r="C85" s="68" t="s">
        <v>454</v>
      </c>
      <c r="D85" s="72" t="s">
        <v>455</v>
      </c>
      <c r="E85" s="66"/>
      <c r="F85" s="89" t="s">
        <v>291</v>
      </c>
      <c r="G85" s="60"/>
      <c r="H85" s="63"/>
      <c r="I85" s="63"/>
      <c r="J85" s="63"/>
      <c r="K85" s="60"/>
    </row>
    <row r="86" spans="1:11" ht="15">
      <c r="A86" s="251"/>
      <c r="B86" s="251"/>
      <c r="C86" s="251"/>
      <c r="D86" s="251"/>
      <c r="E86" s="251"/>
      <c r="F86" s="251"/>
      <c r="G86" s="251"/>
      <c r="H86" s="251"/>
      <c r="I86" s="251"/>
      <c r="J86" s="251"/>
      <c r="K86" s="251"/>
    </row>
    <row r="87" spans="1:11" ht="15">
      <c r="A87" s="251" t="s">
        <v>456</v>
      </c>
      <c r="B87" s="86" t="s">
        <v>457</v>
      </c>
      <c r="C87" s="99" t="s">
        <v>458</v>
      </c>
      <c r="D87" s="99"/>
      <c r="E87" s="63"/>
      <c r="F87" s="63"/>
      <c r="G87" s="60"/>
      <c r="H87" s="63"/>
      <c r="I87" s="63"/>
      <c r="J87" s="63"/>
      <c r="K87" s="60"/>
    </row>
    <row r="88" spans="1:11">
      <c r="A88" s="251"/>
      <c r="B88" s="87"/>
      <c r="C88" s="256" t="s">
        <v>459</v>
      </c>
      <c r="D88" s="256"/>
      <c r="E88" s="256"/>
      <c r="F88" s="256"/>
      <c r="G88" s="256"/>
      <c r="H88" s="256"/>
      <c r="I88" s="256"/>
      <c r="J88" s="256"/>
      <c r="K88" s="60"/>
    </row>
    <row r="89" spans="1:11" ht="38.25">
      <c r="A89" s="251"/>
      <c r="B89" s="61" t="s">
        <v>460</v>
      </c>
      <c r="C89" s="60" t="s">
        <v>461</v>
      </c>
      <c r="D89" s="72" t="s">
        <v>462</v>
      </c>
      <c r="E89" s="68"/>
      <c r="F89" s="89" t="s">
        <v>291</v>
      </c>
      <c r="G89" s="63"/>
      <c r="H89" s="63"/>
      <c r="I89" s="63"/>
      <c r="J89" s="63"/>
      <c r="K89" s="93"/>
    </row>
    <row r="90" spans="1:11" ht="56.25" customHeight="1">
      <c r="A90" s="251"/>
      <c r="B90" s="61" t="s">
        <v>463</v>
      </c>
      <c r="C90" s="60" t="s">
        <v>464</v>
      </c>
      <c r="D90" s="72" t="s">
        <v>465</v>
      </c>
      <c r="E90" s="66"/>
      <c r="F90" s="89" t="s">
        <v>291</v>
      </c>
      <c r="G90" s="63"/>
      <c r="H90" s="63"/>
      <c r="I90" s="63"/>
      <c r="J90" s="63"/>
      <c r="K90" s="68"/>
    </row>
    <row r="91" spans="1:11" ht="44.25" customHeight="1">
      <c r="A91" s="251"/>
      <c r="B91" s="61" t="s">
        <v>466</v>
      </c>
      <c r="C91" s="68" t="s">
        <v>467</v>
      </c>
      <c r="D91" s="72" t="s">
        <v>468</v>
      </c>
      <c r="E91" s="66"/>
      <c r="F91" s="89" t="s">
        <v>291</v>
      </c>
      <c r="G91" s="63"/>
      <c r="H91" s="63"/>
      <c r="I91" s="63"/>
      <c r="J91" s="63"/>
      <c r="K91" s="93"/>
    </row>
    <row r="92" spans="1:11" ht="25.5">
      <c r="A92" s="251"/>
      <c r="B92" s="61" t="s">
        <v>469</v>
      </c>
      <c r="C92" s="68" t="s">
        <v>470</v>
      </c>
      <c r="D92" s="72" t="s">
        <v>471</v>
      </c>
      <c r="E92" s="72"/>
      <c r="F92" s="103" t="s">
        <v>291</v>
      </c>
      <c r="G92" s="63"/>
      <c r="H92" s="63"/>
      <c r="I92" s="63"/>
      <c r="J92" s="63"/>
      <c r="K92" s="93"/>
    </row>
    <row r="93" spans="1:11" ht="128.25" customHeight="1">
      <c r="A93" s="251"/>
      <c r="B93" s="61" t="s">
        <v>472</v>
      </c>
      <c r="C93" s="60" t="s">
        <v>473</v>
      </c>
      <c r="D93" s="72" t="s">
        <v>474</v>
      </c>
      <c r="E93" s="68"/>
      <c r="F93" s="89" t="s">
        <v>291</v>
      </c>
      <c r="G93" s="63"/>
      <c r="H93" s="63"/>
      <c r="I93" s="63"/>
      <c r="J93" s="63"/>
      <c r="K93" s="68"/>
    </row>
    <row r="94" spans="1:11" ht="88.5" customHeight="1">
      <c r="A94" s="251"/>
      <c r="B94" s="61" t="s">
        <v>475</v>
      </c>
      <c r="C94" s="60" t="s">
        <v>476</v>
      </c>
      <c r="D94" s="72" t="s">
        <v>477</v>
      </c>
      <c r="E94" s="68"/>
      <c r="F94" s="89" t="s">
        <v>291</v>
      </c>
      <c r="G94" s="63"/>
      <c r="H94" s="63"/>
      <c r="I94" s="63"/>
      <c r="J94" s="63"/>
      <c r="K94" s="93"/>
    </row>
    <row r="95" spans="1:11" ht="15">
      <c r="A95" s="251"/>
      <c r="B95" s="100" t="s">
        <v>478</v>
      </c>
      <c r="C95" s="99" t="s">
        <v>479</v>
      </c>
      <c r="D95" s="99"/>
      <c r="E95" s="63"/>
      <c r="F95" s="63"/>
      <c r="G95" s="60"/>
      <c r="H95" s="63"/>
      <c r="I95" s="63"/>
      <c r="J95" s="63"/>
      <c r="K95" s="93"/>
    </row>
    <row r="96" spans="1:11">
      <c r="A96" s="251"/>
      <c r="B96" s="101"/>
      <c r="C96" s="256" t="s">
        <v>480</v>
      </c>
      <c r="D96" s="256"/>
      <c r="E96" s="256"/>
      <c r="F96" s="256"/>
      <c r="G96" s="256"/>
      <c r="H96" s="256"/>
      <c r="I96" s="256"/>
      <c r="J96" s="256"/>
      <c r="K96" s="93"/>
    </row>
    <row r="97" spans="1:11" ht="55.9" customHeight="1">
      <c r="A97" s="251"/>
      <c r="B97" s="61" t="s">
        <v>481</v>
      </c>
      <c r="C97" s="60" t="s">
        <v>482</v>
      </c>
      <c r="D97" s="72" t="s">
        <v>483</v>
      </c>
      <c r="E97" s="68"/>
      <c r="F97" s="89" t="s">
        <v>291</v>
      </c>
      <c r="G97" s="73"/>
      <c r="H97" s="63"/>
      <c r="I97" s="63"/>
      <c r="J97" s="63"/>
      <c r="K97" s="95"/>
    </row>
    <row r="98" spans="1:11" ht="25.5">
      <c r="A98" s="251"/>
      <c r="B98" s="61" t="s">
        <v>484</v>
      </c>
      <c r="C98" s="60" t="s">
        <v>485</v>
      </c>
      <c r="D98" s="72" t="s">
        <v>486</v>
      </c>
      <c r="E98" s="68"/>
      <c r="F98" s="89" t="s">
        <v>291</v>
      </c>
      <c r="G98" s="73"/>
      <c r="H98" s="63"/>
      <c r="I98" s="63"/>
      <c r="J98" s="63"/>
      <c r="K98" s="68"/>
    </row>
    <row r="99" spans="1:11" ht="38.25">
      <c r="A99" s="251"/>
      <c r="B99" s="61" t="s">
        <v>487</v>
      </c>
      <c r="C99" s="60" t="s">
        <v>488</v>
      </c>
      <c r="D99" s="72" t="s">
        <v>489</v>
      </c>
      <c r="E99" s="68"/>
      <c r="F99" s="89" t="s">
        <v>291</v>
      </c>
      <c r="G99" s="73"/>
      <c r="H99" s="63"/>
      <c r="I99" s="63"/>
      <c r="J99" s="63"/>
      <c r="K99" s="68"/>
    </row>
    <row r="100" spans="1:11" ht="25.5">
      <c r="A100" s="251"/>
      <c r="B100" s="61" t="s">
        <v>490</v>
      </c>
      <c r="C100" s="60" t="s">
        <v>491</v>
      </c>
      <c r="D100" s="72" t="s">
        <v>492</v>
      </c>
      <c r="E100" s="68"/>
      <c r="F100" s="89" t="s">
        <v>291</v>
      </c>
      <c r="G100" s="73"/>
      <c r="H100" s="63"/>
      <c r="I100" s="63"/>
      <c r="J100" s="63"/>
      <c r="K100" s="68"/>
    </row>
    <row r="101" spans="1:11" ht="25.5">
      <c r="A101" s="251"/>
      <c r="B101" s="61" t="s">
        <v>493</v>
      </c>
      <c r="C101" s="60" t="s">
        <v>494</v>
      </c>
      <c r="D101" s="72" t="s">
        <v>495</v>
      </c>
      <c r="E101" s="68"/>
      <c r="F101" s="89" t="s">
        <v>291</v>
      </c>
      <c r="G101" s="73"/>
      <c r="H101" s="63"/>
      <c r="I101" s="63"/>
      <c r="J101" s="63"/>
      <c r="K101" s="68"/>
    </row>
    <row r="102" spans="1:11" ht="51">
      <c r="A102" s="251"/>
      <c r="B102" s="61" t="s">
        <v>496</v>
      </c>
      <c r="C102" s="68" t="s">
        <v>497</v>
      </c>
      <c r="D102" s="72" t="s">
        <v>498</v>
      </c>
      <c r="E102" s="68"/>
      <c r="F102" s="89" t="s">
        <v>291</v>
      </c>
      <c r="G102" s="73"/>
      <c r="H102" s="63"/>
      <c r="I102" s="63"/>
      <c r="J102" s="63"/>
      <c r="K102" s="73"/>
    </row>
    <row r="103" spans="1:11" ht="74.45" customHeight="1">
      <c r="A103" s="251"/>
      <c r="B103" s="61" t="s">
        <v>499</v>
      </c>
      <c r="C103" s="68" t="s">
        <v>500</v>
      </c>
      <c r="D103" s="72" t="s">
        <v>501</v>
      </c>
      <c r="E103" s="72"/>
      <c r="F103" s="103" t="s">
        <v>291</v>
      </c>
      <c r="G103" s="73"/>
      <c r="H103" s="63"/>
      <c r="I103" s="63"/>
      <c r="J103" s="63"/>
      <c r="K103" s="68"/>
    </row>
    <row r="104" spans="1:11" ht="57.6" customHeight="1">
      <c r="A104" s="251"/>
      <c r="B104" s="61" t="s">
        <v>502</v>
      </c>
      <c r="C104" s="68" t="s">
        <v>503</v>
      </c>
      <c r="D104" s="72" t="s">
        <v>504</v>
      </c>
      <c r="E104" s="66"/>
      <c r="F104" s="89" t="s">
        <v>291</v>
      </c>
      <c r="G104" s="73"/>
      <c r="H104" s="63"/>
      <c r="I104" s="63"/>
      <c r="J104" s="63"/>
      <c r="K104" s="95"/>
    </row>
    <row r="105" spans="1:11" ht="38.25">
      <c r="A105" s="251"/>
      <c r="B105" s="61" t="s">
        <v>505</v>
      </c>
      <c r="C105" s="60" t="s">
        <v>506</v>
      </c>
      <c r="D105" s="72" t="s">
        <v>507</v>
      </c>
      <c r="E105" s="66"/>
      <c r="F105" s="89" t="s">
        <v>291</v>
      </c>
      <c r="G105" s="60"/>
      <c r="H105" s="63"/>
      <c r="I105" s="63"/>
      <c r="J105" s="63"/>
      <c r="K105" s="102"/>
    </row>
    <row r="106" spans="1:11" ht="15">
      <c r="A106" s="251"/>
      <c r="B106" s="251"/>
      <c r="C106" s="251"/>
      <c r="D106" s="251"/>
      <c r="E106" s="251"/>
      <c r="F106" s="251"/>
      <c r="G106" s="251"/>
      <c r="H106" s="251"/>
      <c r="I106" s="251"/>
      <c r="J106" s="251"/>
      <c r="K106" s="251"/>
    </row>
    <row r="107" spans="1:11" ht="45">
      <c r="A107" s="251" t="s">
        <v>508</v>
      </c>
      <c r="B107" s="86" t="s">
        <v>509</v>
      </c>
      <c r="C107" s="91" t="s">
        <v>510</v>
      </c>
      <c r="D107" s="91"/>
      <c r="E107" s="63"/>
      <c r="F107" s="63"/>
      <c r="G107" s="60"/>
      <c r="H107" s="63"/>
      <c r="I107" s="63"/>
      <c r="J107" s="63"/>
      <c r="K107" s="93"/>
    </row>
    <row r="108" spans="1:11" ht="15">
      <c r="A108" s="251"/>
      <c r="B108" s="86"/>
      <c r="C108" s="256" t="s">
        <v>511</v>
      </c>
      <c r="D108" s="256"/>
      <c r="E108" s="256"/>
      <c r="F108" s="256"/>
      <c r="G108" s="256"/>
      <c r="H108" s="256"/>
      <c r="I108" s="256"/>
      <c r="J108" s="256"/>
      <c r="K108" s="93"/>
    </row>
    <row r="109" spans="1:11" ht="57" customHeight="1">
      <c r="A109" s="251"/>
      <c r="B109" s="61" t="s">
        <v>512</v>
      </c>
      <c r="C109" s="60" t="s">
        <v>513</v>
      </c>
      <c r="D109" s="72" t="s">
        <v>514</v>
      </c>
      <c r="E109" s="68"/>
      <c r="F109" s="89" t="s">
        <v>291</v>
      </c>
      <c r="G109" s="60"/>
      <c r="H109" s="63"/>
      <c r="I109" s="63"/>
      <c r="J109" s="63"/>
      <c r="K109" s="93"/>
    </row>
    <row r="110" spans="1:11" ht="51">
      <c r="A110" s="251"/>
      <c r="B110" s="61" t="s">
        <v>515</v>
      </c>
      <c r="C110" s="60" t="s">
        <v>516</v>
      </c>
      <c r="D110" s="72" t="s">
        <v>517</v>
      </c>
      <c r="E110" s="72"/>
      <c r="F110" s="103" t="s">
        <v>291</v>
      </c>
      <c r="G110" s="60"/>
      <c r="H110" s="63"/>
      <c r="I110" s="63"/>
      <c r="J110" s="63"/>
      <c r="K110" s="60"/>
    </row>
    <row r="111" spans="1:11" ht="38.25">
      <c r="A111" s="251"/>
      <c r="B111" s="61" t="s">
        <v>518</v>
      </c>
      <c r="C111" s="60" t="s">
        <v>519</v>
      </c>
      <c r="D111" s="72" t="s">
        <v>520</v>
      </c>
      <c r="E111" s="72"/>
      <c r="F111" s="103" t="s">
        <v>291</v>
      </c>
      <c r="G111" s="60"/>
      <c r="H111" s="63"/>
      <c r="I111" s="63"/>
      <c r="J111" s="63"/>
      <c r="K111" s="68"/>
    </row>
    <row r="112" spans="1:11" ht="38.25">
      <c r="A112" s="251"/>
      <c r="B112" s="61" t="s">
        <v>521</v>
      </c>
      <c r="C112" s="68" t="s">
        <v>522</v>
      </c>
      <c r="D112" s="72" t="s">
        <v>523</v>
      </c>
      <c r="E112" s="68"/>
      <c r="F112" s="89" t="s">
        <v>291</v>
      </c>
      <c r="G112" s="60"/>
      <c r="H112" s="63"/>
      <c r="I112" s="63"/>
      <c r="J112" s="63"/>
      <c r="K112" s="60"/>
    </row>
    <row r="113" spans="1:11" ht="38.25" customHeight="1">
      <c r="A113" s="251"/>
      <c r="B113" s="86" t="s">
        <v>524</v>
      </c>
      <c r="C113" s="91" t="s">
        <v>525</v>
      </c>
      <c r="D113" s="91"/>
      <c r="E113" s="63"/>
      <c r="F113" s="63"/>
      <c r="G113" s="60"/>
      <c r="H113" s="63"/>
      <c r="I113" s="63"/>
      <c r="J113" s="63"/>
      <c r="K113" s="93"/>
    </row>
    <row r="114" spans="1:11" ht="24" customHeight="1">
      <c r="A114" s="251"/>
      <c r="B114" s="86"/>
      <c r="C114" s="256" t="s">
        <v>526</v>
      </c>
      <c r="D114" s="256"/>
      <c r="E114" s="256"/>
      <c r="F114" s="256"/>
      <c r="G114" s="256"/>
      <c r="H114" s="256"/>
      <c r="I114" s="256"/>
      <c r="J114" s="256"/>
      <c r="K114" s="93"/>
    </row>
    <row r="115" spans="1:11" ht="38.25">
      <c r="A115" s="251"/>
      <c r="B115" s="61" t="s">
        <v>527</v>
      </c>
      <c r="C115" s="60" t="s">
        <v>528</v>
      </c>
      <c r="D115" s="72" t="s">
        <v>529</v>
      </c>
      <c r="E115" s="68"/>
      <c r="F115" s="89" t="s">
        <v>291</v>
      </c>
      <c r="G115" s="60"/>
      <c r="H115" s="63"/>
      <c r="I115" s="63"/>
      <c r="J115" s="63"/>
      <c r="K115" s="68"/>
    </row>
    <row r="116" spans="1:11" ht="15">
      <c r="A116" s="251"/>
      <c r="B116" s="86" t="s">
        <v>530</v>
      </c>
      <c r="C116" s="91" t="s">
        <v>531</v>
      </c>
      <c r="D116" s="91"/>
      <c r="E116" s="63"/>
      <c r="F116" s="63"/>
      <c r="G116" s="60"/>
      <c r="H116" s="63"/>
      <c r="I116" s="63"/>
      <c r="J116" s="63"/>
      <c r="K116" s="93"/>
    </row>
    <row r="117" spans="1:11" ht="15">
      <c r="A117" s="251"/>
      <c r="B117" s="86"/>
      <c r="C117" s="256" t="s">
        <v>532</v>
      </c>
      <c r="D117" s="256"/>
      <c r="E117" s="256"/>
      <c r="F117" s="256"/>
      <c r="G117" s="256"/>
      <c r="H117" s="256"/>
      <c r="I117" s="256"/>
      <c r="J117" s="256"/>
      <c r="K117" s="93"/>
    </row>
    <row r="118" spans="1:11" ht="101.25" customHeight="1">
      <c r="A118" s="251"/>
      <c r="B118" s="61" t="s">
        <v>533</v>
      </c>
      <c r="C118" s="60" t="s">
        <v>534</v>
      </c>
      <c r="D118" s="72" t="s">
        <v>535</v>
      </c>
      <c r="E118" s="68"/>
      <c r="F118" s="89" t="s">
        <v>291</v>
      </c>
      <c r="G118" s="60"/>
      <c r="H118" s="63"/>
      <c r="I118" s="63"/>
      <c r="J118" s="63"/>
      <c r="K118" s="68"/>
    </row>
    <row r="119" spans="1:11" ht="15">
      <c r="A119" s="251"/>
      <c r="B119" s="86" t="s">
        <v>536</v>
      </c>
      <c r="C119" s="91" t="s">
        <v>537</v>
      </c>
      <c r="D119" s="91"/>
      <c r="E119" s="63"/>
      <c r="F119" s="63"/>
      <c r="G119" s="60"/>
      <c r="H119" s="63"/>
      <c r="I119" s="63"/>
      <c r="J119" s="63"/>
      <c r="K119" s="93"/>
    </row>
    <row r="120" spans="1:11" ht="15">
      <c r="A120" s="251"/>
      <c r="B120" s="86"/>
      <c r="C120" s="256" t="s">
        <v>538</v>
      </c>
      <c r="D120" s="256"/>
      <c r="E120" s="256"/>
      <c r="F120" s="256"/>
      <c r="G120" s="256"/>
      <c r="H120" s="256"/>
      <c r="I120" s="256"/>
      <c r="J120" s="256"/>
      <c r="K120" s="93"/>
    </row>
    <row r="121" spans="1:11" ht="59.25" customHeight="1">
      <c r="A121" s="251"/>
      <c r="B121" s="61" t="s">
        <v>539</v>
      </c>
      <c r="C121" s="60" t="s">
        <v>540</v>
      </c>
      <c r="D121" s="72" t="s">
        <v>541</v>
      </c>
      <c r="E121" s="60"/>
      <c r="F121" s="103" t="s">
        <v>291</v>
      </c>
      <c r="G121" s="60"/>
      <c r="H121" s="63"/>
      <c r="I121" s="63"/>
      <c r="J121" s="63"/>
      <c r="K121" s="90"/>
    </row>
    <row r="122" spans="1:11" ht="48" customHeight="1">
      <c r="A122" s="251"/>
      <c r="B122" s="61" t="s">
        <v>542</v>
      </c>
      <c r="C122" s="60" t="s">
        <v>543</v>
      </c>
      <c r="D122" s="72" t="s">
        <v>544</v>
      </c>
      <c r="E122" s="71"/>
      <c r="F122" s="103" t="s">
        <v>291</v>
      </c>
      <c r="G122" s="60"/>
      <c r="H122" s="63"/>
      <c r="I122" s="63"/>
      <c r="J122" s="63"/>
      <c r="K122" s="90"/>
    </row>
    <row r="123" spans="1:11" ht="56.25" customHeight="1">
      <c r="A123" s="251"/>
      <c r="B123" s="61" t="s">
        <v>545</v>
      </c>
      <c r="C123" s="60" t="s">
        <v>546</v>
      </c>
      <c r="D123" s="72" t="s">
        <v>547</v>
      </c>
      <c r="E123" s="60"/>
      <c r="F123" s="103" t="s">
        <v>291</v>
      </c>
      <c r="G123" s="60"/>
      <c r="H123" s="63"/>
      <c r="I123" s="63"/>
      <c r="J123" s="63"/>
      <c r="K123" s="90"/>
    </row>
    <row r="124" spans="1:11" ht="51">
      <c r="A124" s="251"/>
      <c r="B124" s="61" t="s">
        <v>548</v>
      </c>
      <c r="C124" s="60" t="s">
        <v>549</v>
      </c>
      <c r="D124" s="72" t="s">
        <v>550</v>
      </c>
      <c r="E124" s="68"/>
      <c r="F124" s="89" t="s">
        <v>291</v>
      </c>
      <c r="G124" s="60"/>
      <c r="H124" s="63"/>
      <c r="I124" s="63"/>
      <c r="J124" s="63"/>
      <c r="K124" s="60"/>
    </row>
    <row r="125" spans="1:11" ht="30">
      <c r="A125" s="251"/>
      <c r="B125" s="86" t="s">
        <v>551</v>
      </c>
      <c r="C125" s="99" t="s">
        <v>552</v>
      </c>
      <c r="D125" s="99"/>
      <c r="E125" s="63"/>
      <c r="F125" s="63"/>
      <c r="G125" s="60"/>
      <c r="H125" s="63"/>
      <c r="I125" s="63"/>
      <c r="J125" s="63"/>
      <c r="K125" s="60"/>
    </row>
    <row r="126" spans="1:11" ht="15">
      <c r="A126" s="251"/>
      <c r="B126" s="86"/>
      <c r="C126" s="256" t="s">
        <v>553</v>
      </c>
      <c r="D126" s="256"/>
      <c r="E126" s="256"/>
      <c r="F126" s="256"/>
      <c r="G126" s="256"/>
      <c r="H126" s="256"/>
      <c r="I126" s="256"/>
      <c r="J126" s="256"/>
      <c r="K126" s="60"/>
    </row>
    <row r="127" spans="1:11" ht="95.25" customHeight="1">
      <c r="A127" s="251"/>
      <c r="B127" s="61" t="s">
        <v>554</v>
      </c>
      <c r="C127" s="68" t="s">
        <v>555</v>
      </c>
      <c r="D127" s="72" t="s">
        <v>556</v>
      </c>
      <c r="E127" s="68"/>
      <c r="F127" s="89"/>
      <c r="G127" s="60"/>
      <c r="H127" s="63"/>
      <c r="I127" s="63"/>
      <c r="J127" s="63"/>
      <c r="K127" s="68"/>
    </row>
    <row r="128" spans="1:11" ht="27.75" customHeight="1">
      <c r="A128" s="251"/>
      <c r="B128" s="86" t="s">
        <v>557</v>
      </c>
      <c r="C128" s="91" t="s">
        <v>558</v>
      </c>
      <c r="D128" s="91"/>
      <c r="E128" s="63"/>
      <c r="F128" s="63"/>
      <c r="G128" s="60"/>
      <c r="H128" s="63"/>
      <c r="I128" s="63"/>
      <c r="J128" s="63"/>
      <c r="K128" s="60"/>
    </row>
    <row r="129" spans="1:11" ht="15">
      <c r="A129" s="251"/>
      <c r="B129" s="86"/>
      <c r="C129" s="256" t="s">
        <v>559</v>
      </c>
      <c r="D129" s="256"/>
      <c r="E129" s="256"/>
      <c r="F129" s="256"/>
      <c r="G129" s="256"/>
      <c r="H129" s="256"/>
      <c r="I129" s="256"/>
      <c r="J129" s="256"/>
      <c r="K129" s="60"/>
    </row>
    <row r="130" spans="1:11" ht="113.25" customHeight="1">
      <c r="A130" s="251"/>
      <c r="B130" s="61" t="s">
        <v>560</v>
      </c>
      <c r="C130" s="68" t="s">
        <v>561</v>
      </c>
      <c r="D130" s="72" t="s">
        <v>562</v>
      </c>
      <c r="E130" s="68"/>
      <c r="F130" s="89" t="s">
        <v>291</v>
      </c>
      <c r="G130" s="60"/>
      <c r="H130" s="63"/>
      <c r="I130" s="63"/>
      <c r="J130" s="63"/>
      <c r="K130" s="60"/>
    </row>
    <row r="131" spans="1:11" ht="119.25" customHeight="1">
      <c r="A131" s="251"/>
      <c r="B131" s="61" t="s">
        <v>563</v>
      </c>
      <c r="C131" s="68" t="s">
        <v>564</v>
      </c>
      <c r="D131" s="72" t="s">
        <v>565</v>
      </c>
      <c r="E131" s="68"/>
      <c r="F131" s="89" t="s">
        <v>291</v>
      </c>
      <c r="G131" s="60"/>
      <c r="H131" s="63"/>
      <c r="I131" s="63"/>
      <c r="J131" s="63"/>
      <c r="K131" s="60"/>
    </row>
    <row r="132" spans="1:11" ht="45">
      <c r="A132" s="251"/>
      <c r="B132" s="86" t="s">
        <v>566</v>
      </c>
      <c r="C132" s="91" t="s">
        <v>567</v>
      </c>
      <c r="D132" s="91"/>
      <c r="E132" s="63"/>
      <c r="F132" s="63"/>
      <c r="G132" s="60"/>
      <c r="H132" s="63"/>
      <c r="I132" s="63"/>
      <c r="J132" s="63"/>
      <c r="K132" s="60"/>
    </row>
    <row r="133" spans="1:11">
      <c r="A133" s="251"/>
      <c r="B133" s="104"/>
      <c r="C133" s="256" t="s">
        <v>568</v>
      </c>
      <c r="D133" s="256"/>
      <c r="E133" s="256"/>
      <c r="F133" s="256"/>
      <c r="G133" s="256"/>
      <c r="H133" s="256"/>
      <c r="I133" s="256"/>
      <c r="J133" s="256"/>
      <c r="K133" s="60"/>
    </row>
    <row r="134" spans="1:11" ht="75" customHeight="1">
      <c r="A134" s="251"/>
      <c r="B134" s="61" t="s">
        <v>569</v>
      </c>
      <c r="C134" s="60" t="s">
        <v>570</v>
      </c>
      <c r="D134" s="72" t="s">
        <v>571</v>
      </c>
      <c r="E134" s="74"/>
      <c r="F134" s="84" t="s">
        <v>291</v>
      </c>
      <c r="G134" s="60"/>
      <c r="H134" s="63"/>
      <c r="I134" s="63"/>
      <c r="J134" s="63"/>
      <c r="K134" s="60"/>
    </row>
    <row r="135" spans="1:11" ht="15">
      <c r="A135" s="251"/>
      <c r="B135" s="251"/>
      <c r="C135" s="251"/>
      <c r="D135" s="251"/>
      <c r="E135" s="251"/>
      <c r="F135" s="251"/>
      <c r="G135" s="251"/>
      <c r="H135" s="251"/>
      <c r="I135" s="251"/>
      <c r="J135" s="251"/>
      <c r="K135" s="251"/>
    </row>
    <row r="136" spans="1:11" ht="30">
      <c r="A136" s="251" t="s">
        <v>572</v>
      </c>
      <c r="B136" s="86" t="s">
        <v>573</v>
      </c>
      <c r="C136" s="91" t="s">
        <v>574</v>
      </c>
      <c r="D136" s="91"/>
      <c r="E136" s="63"/>
      <c r="F136" s="63"/>
      <c r="G136" s="60"/>
      <c r="H136" s="63"/>
      <c r="I136" s="63"/>
      <c r="J136" s="63"/>
      <c r="K136" s="60"/>
    </row>
    <row r="137" spans="1:11">
      <c r="A137" s="251"/>
      <c r="B137" s="87"/>
      <c r="C137" s="256" t="s">
        <v>575</v>
      </c>
      <c r="D137" s="256"/>
      <c r="E137" s="256"/>
      <c r="F137" s="256"/>
      <c r="G137" s="256"/>
      <c r="H137" s="256"/>
      <c r="I137" s="256"/>
      <c r="J137" s="256"/>
      <c r="K137" s="60"/>
    </row>
    <row r="138" spans="1:11" ht="58.15" customHeight="1">
      <c r="A138" s="251"/>
      <c r="B138" s="61" t="s">
        <v>576</v>
      </c>
      <c r="C138" s="71" t="s">
        <v>577</v>
      </c>
      <c r="D138" s="72" t="s">
        <v>578</v>
      </c>
      <c r="E138" s="60"/>
      <c r="F138" s="103" t="s">
        <v>291</v>
      </c>
      <c r="G138" s="60"/>
      <c r="H138" s="63"/>
      <c r="I138" s="63"/>
      <c r="J138" s="63"/>
      <c r="K138" s="105"/>
    </row>
    <row r="139" spans="1:11" ht="85.9" customHeight="1">
      <c r="A139" s="251"/>
      <c r="B139" s="61" t="s">
        <v>579</v>
      </c>
      <c r="C139" s="71" t="s">
        <v>580</v>
      </c>
      <c r="D139" s="72" t="s">
        <v>581</v>
      </c>
      <c r="E139" s="60"/>
      <c r="F139" s="103" t="s">
        <v>291</v>
      </c>
      <c r="G139" s="60"/>
      <c r="H139" s="63"/>
      <c r="I139" s="63"/>
      <c r="J139" s="63"/>
      <c r="K139" s="105"/>
    </row>
    <row r="140" spans="1:11" ht="55.5" customHeight="1">
      <c r="A140" s="251"/>
      <c r="B140" s="61" t="s">
        <v>582</v>
      </c>
      <c r="C140" s="71" t="s">
        <v>583</v>
      </c>
      <c r="D140" s="72" t="s">
        <v>584</v>
      </c>
      <c r="E140" s="60"/>
      <c r="F140" s="103" t="s">
        <v>291</v>
      </c>
      <c r="G140" s="60"/>
      <c r="H140" s="63"/>
      <c r="I140" s="63"/>
      <c r="J140" s="63"/>
      <c r="K140" s="105"/>
    </row>
    <row r="141" spans="1:11" ht="30">
      <c r="A141" s="251"/>
      <c r="B141" s="86" t="s">
        <v>585</v>
      </c>
      <c r="C141" s="91" t="s">
        <v>586</v>
      </c>
      <c r="D141" s="91"/>
      <c r="E141" s="103"/>
      <c r="F141" s="103"/>
      <c r="G141" s="60"/>
      <c r="H141" s="63"/>
      <c r="I141" s="63"/>
      <c r="J141" s="63"/>
      <c r="K141" s="69"/>
    </row>
    <row r="142" spans="1:11">
      <c r="A142" s="251"/>
      <c r="B142" s="87"/>
      <c r="C142" s="256" t="s">
        <v>587</v>
      </c>
      <c r="D142" s="256"/>
      <c r="E142" s="256"/>
      <c r="F142" s="256"/>
      <c r="G142" s="256"/>
      <c r="H142" s="256"/>
      <c r="I142" s="256"/>
      <c r="J142" s="256"/>
      <c r="K142" s="69"/>
    </row>
    <row r="143" spans="1:11" ht="77.25" customHeight="1">
      <c r="A143" s="251"/>
      <c r="B143" s="61" t="s">
        <v>588</v>
      </c>
      <c r="C143" s="68" t="s">
        <v>589</v>
      </c>
      <c r="D143" s="72" t="s">
        <v>590</v>
      </c>
      <c r="E143" s="66"/>
      <c r="F143" s="89" t="s">
        <v>291</v>
      </c>
      <c r="G143" s="60"/>
      <c r="H143" s="63"/>
      <c r="I143" s="63"/>
      <c r="J143" s="63"/>
      <c r="K143" s="68"/>
    </row>
    <row r="144" spans="1:11" ht="60" customHeight="1">
      <c r="A144" s="251"/>
      <c r="B144" s="61" t="s">
        <v>591</v>
      </c>
      <c r="C144" s="68" t="s">
        <v>592</v>
      </c>
      <c r="D144" s="72" t="s">
        <v>593</v>
      </c>
      <c r="E144" s="66"/>
      <c r="F144" s="89" t="s">
        <v>291</v>
      </c>
      <c r="G144" s="60"/>
      <c r="H144" s="63"/>
      <c r="I144" s="63"/>
      <c r="J144" s="63"/>
      <c r="K144" s="106"/>
    </row>
    <row r="145" spans="1:11" ht="43.5" customHeight="1">
      <c r="A145" s="251"/>
      <c r="B145" s="61" t="s">
        <v>594</v>
      </c>
      <c r="C145" s="68" t="s">
        <v>595</v>
      </c>
      <c r="D145" s="72" t="s">
        <v>596</v>
      </c>
      <c r="E145" s="68"/>
      <c r="F145" s="89" t="s">
        <v>291</v>
      </c>
      <c r="G145" s="60"/>
      <c r="H145" s="63"/>
      <c r="I145" s="63"/>
      <c r="J145" s="63"/>
      <c r="K145" s="105"/>
    </row>
    <row r="146" spans="1:11" ht="74.25" customHeight="1">
      <c r="A146" s="251"/>
      <c r="B146" s="61" t="s">
        <v>597</v>
      </c>
      <c r="C146" s="68" t="s">
        <v>598</v>
      </c>
      <c r="D146" s="72" t="s">
        <v>599</v>
      </c>
      <c r="E146" s="68"/>
      <c r="F146" s="89" t="s">
        <v>291</v>
      </c>
      <c r="G146" s="60"/>
      <c r="H146" s="63"/>
      <c r="I146" s="63"/>
      <c r="J146" s="63"/>
      <c r="K146" s="105"/>
    </row>
    <row r="147" spans="1:11" ht="15">
      <c r="A147" s="251"/>
      <c r="B147" s="251"/>
      <c r="C147" s="251"/>
      <c r="D147" s="251"/>
      <c r="E147" s="251"/>
      <c r="F147" s="251"/>
      <c r="G147" s="251"/>
      <c r="H147" s="251"/>
      <c r="I147" s="251"/>
      <c r="J147" s="251"/>
      <c r="K147" s="251"/>
    </row>
    <row r="148" spans="1:11" ht="45">
      <c r="A148" s="251" t="s">
        <v>600</v>
      </c>
      <c r="B148" s="86" t="s">
        <v>601</v>
      </c>
      <c r="C148" s="91" t="s">
        <v>602</v>
      </c>
      <c r="D148" s="91"/>
      <c r="E148" s="63"/>
      <c r="F148" s="63"/>
      <c r="G148" s="60"/>
      <c r="H148" s="63"/>
      <c r="I148" s="63"/>
      <c r="J148" s="63"/>
      <c r="K148" s="60"/>
    </row>
    <row r="149" spans="1:11" ht="38.25" customHeight="1">
      <c r="A149" s="251"/>
      <c r="B149" s="86"/>
      <c r="C149" s="256" t="s">
        <v>603</v>
      </c>
      <c r="D149" s="256"/>
      <c r="E149" s="256"/>
      <c r="F149" s="256"/>
      <c r="G149" s="256"/>
      <c r="H149" s="256"/>
      <c r="I149" s="256"/>
      <c r="J149" s="256"/>
      <c r="K149" s="60"/>
    </row>
    <row r="150" spans="1:11" ht="51">
      <c r="A150" s="251"/>
      <c r="B150" s="61" t="s">
        <v>604</v>
      </c>
      <c r="C150" s="68" t="s">
        <v>605</v>
      </c>
      <c r="D150" s="72" t="s">
        <v>606</v>
      </c>
      <c r="E150" s="68"/>
      <c r="F150" s="89" t="s">
        <v>291</v>
      </c>
      <c r="G150" s="60"/>
      <c r="H150" s="63"/>
      <c r="I150" s="63"/>
      <c r="J150" s="63"/>
      <c r="K150" s="71"/>
    </row>
    <row r="151" spans="1:11" ht="72" customHeight="1">
      <c r="A151" s="251"/>
      <c r="B151" s="61" t="s">
        <v>607</v>
      </c>
      <c r="C151" s="68" t="s">
        <v>608</v>
      </c>
      <c r="D151" s="72" t="s">
        <v>609</v>
      </c>
      <c r="E151" s="68"/>
      <c r="F151" s="89" t="s">
        <v>291</v>
      </c>
      <c r="G151" s="60"/>
      <c r="H151" s="63"/>
      <c r="I151" s="63"/>
      <c r="J151" s="63"/>
      <c r="K151" s="60"/>
    </row>
    <row r="152" spans="1:11" ht="63.75">
      <c r="A152" s="251"/>
      <c r="B152" s="61" t="s">
        <v>610</v>
      </c>
      <c r="C152" s="68" t="s">
        <v>611</v>
      </c>
      <c r="D152" s="72" t="s">
        <v>612</v>
      </c>
      <c r="E152" s="68"/>
      <c r="F152" s="89" t="s">
        <v>291</v>
      </c>
      <c r="G152" s="60"/>
      <c r="H152" s="63"/>
      <c r="I152" s="63"/>
      <c r="J152" s="63"/>
      <c r="K152" s="60"/>
    </row>
    <row r="153" spans="1:11" ht="45">
      <c r="A153" s="251"/>
      <c r="B153" s="86" t="s">
        <v>613</v>
      </c>
      <c r="C153" s="91" t="s">
        <v>614</v>
      </c>
      <c r="D153" s="91"/>
      <c r="E153" s="63"/>
      <c r="F153" s="63"/>
      <c r="G153" s="60"/>
      <c r="H153" s="63"/>
      <c r="I153" s="63"/>
      <c r="J153" s="63"/>
      <c r="K153" s="60"/>
    </row>
    <row r="154" spans="1:11" ht="23.25" customHeight="1">
      <c r="A154" s="251"/>
      <c r="B154" s="86"/>
      <c r="C154" s="256" t="s">
        <v>615</v>
      </c>
      <c r="D154" s="256"/>
      <c r="E154" s="256"/>
      <c r="F154" s="256"/>
      <c r="G154" s="256"/>
      <c r="H154" s="256"/>
      <c r="I154" s="256"/>
      <c r="J154" s="256"/>
      <c r="K154" s="60"/>
    </row>
    <row r="155" spans="1:11" ht="38.25">
      <c r="A155" s="251"/>
      <c r="B155" s="61" t="s">
        <v>616</v>
      </c>
      <c r="C155" s="60" t="s">
        <v>617</v>
      </c>
      <c r="D155" s="72" t="s">
        <v>618</v>
      </c>
      <c r="E155" s="68"/>
      <c r="F155" s="89" t="s">
        <v>291</v>
      </c>
      <c r="G155" s="60"/>
      <c r="H155" s="63"/>
      <c r="I155" s="63"/>
      <c r="J155" s="63"/>
      <c r="K155" s="60"/>
    </row>
    <row r="156" spans="1:11" ht="62.25" customHeight="1">
      <c r="A156" s="251"/>
      <c r="B156" s="61" t="s">
        <v>619</v>
      </c>
      <c r="C156" s="68" t="s">
        <v>620</v>
      </c>
      <c r="D156" s="72" t="s">
        <v>621</v>
      </c>
      <c r="E156" s="60"/>
      <c r="F156" s="103" t="s">
        <v>291</v>
      </c>
      <c r="G156" s="60"/>
      <c r="H156" s="63"/>
      <c r="I156" s="63"/>
      <c r="J156" s="63"/>
      <c r="K156" s="60"/>
    </row>
    <row r="157" spans="1:11" ht="77.25" customHeight="1">
      <c r="A157" s="251"/>
      <c r="B157" s="61" t="s">
        <v>622</v>
      </c>
      <c r="C157" s="68" t="s">
        <v>623</v>
      </c>
      <c r="D157" s="72" t="s">
        <v>624</v>
      </c>
      <c r="E157" s="60"/>
      <c r="F157" s="103" t="s">
        <v>291</v>
      </c>
      <c r="G157" s="60"/>
      <c r="H157" s="63"/>
      <c r="I157" s="63"/>
      <c r="J157" s="63"/>
      <c r="K157" s="60"/>
    </row>
    <row r="158" spans="1:11" ht="65.25" customHeight="1">
      <c r="A158" s="251"/>
      <c r="B158" s="61" t="s">
        <v>625</v>
      </c>
      <c r="C158" s="68" t="s">
        <v>626</v>
      </c>
      <c r="D158" s="72" t="s">
        <v>627</v>
      </c>
      <c r="E158" s="60"/>
      <c r="F158" s="103" t="s">
        <v>291</v>
      </c>
      <c r="G158" s="60"/>
      <c r="H158" s="63"/>
      <c r="I158" s="63"/>
      <c r="J158" s="63"/>
      <c r="K158" s="60"/>
    </row>
    <row r="159" spans="1:11" ht="63.75" customHeight="1">
      <c r="A159" s="251"/>
      <c r="B159" s="61" t="s">
        <v>628</v>
      </c>
      <c r="C159" s="68" t="s">
        <v>629</v>
      </c>
      <c r="D159" s="72" t="s">
        <v>630</v>
      </c>
      <c r="E159" s="68"/>
      <c r="F159" s="103" t="s">
        <v>291</v>
      </c>
      <c r="G159" s="60"/>
      <c r="H159" s="63"/>
      <c r="I159" s="63"/>
      <c r="J159" s="63"/>
      <c r="K159" s="60"/>
    </row>
    <row r="160" spans="1:11" ht="51">
      <c r="A160" s="251"/>
      <c r="B160" s="61" t="s">
        <v>631</v>
      </c>
      <c r="C160" s="68" t="s">
        <v>632</v>
      </c>
      <c r="D160" s="72" t="s">
        <v>633</v>
      </c>
      <c r="E160" s="107"/>
      <c r="F160" s="108" t="s">
        <v>291</v>
      </c>
      <c r="G160" s="60"/>
      <c r="H160" s="63"/>
      <c r="I160" s="63"/>
      <c r="J160" s="63"/>
      <c r="K160" s="60"/>
    </row>
    <row r="161" spans="1:11" ht="66.75" customHeight="1">
      <c r="A161" s="251"/>
      <c r="B161" s="61" t="s">
        <v>634</v>
      </c>
      <c r="C161" s="68" t="s">
        <v>635</v>
      </c>
      <c r="D161" s="72" t="s">
        <v>636</v>
      </c>
      <c r="E161" s="60"/>
      <c r="F161" s="103" t="s">
        <v>291</v>
      </c>
      <c r="G161" s="60"/>
      <c r="H161" s="63"/>
      <c r="I161" s="63"/>
      <c r="J161" s="63"/>
      <c r="K161" s="125"/>
    </row>
    <row r="162" spans="1:11" ht="25.5">
      <c r="A162" s="251"/>
      <c r="B162" s="61" t="s">
        <v>637</v>
      </c>
      <c r="C162" s="60" t="s">
        <v>638</v>
      </c>
      <c r="D162" s="72" t="s">
        <v>639</v>
      </c>
      <c r="E162" s="68"/>
      <c r="F162" s="89" t="s">
        <v>291</v>
      </c>
      <c r="G162" s="60"/>
      <c r="H162" s="63"/>
      <c r="I162" s="63"/>
      <c r="J162" s="63"/>
      <c r="K162" s="106"/>
    </row>
    <row r="163" spans="1:11" ht="81.599999999999994" customHeight="1">
      <c r="A163" s="251"/>
      <c r="B163" s="61" t="s">
        <v>640</v>
      </c>
      <c r="C163" s="60" t="s">
        <v>641</v>
      </c>
      <c r="D163" s="72" t="s">
        <v>642</v>
      </c>
      <c r="E163" s="71"/>
      <c r="F163" s="103"/>
      <c r="G163" s="60"/>
      <c r="H163" s="63"/>
      <c r="I163" s="63"/>
      <c r="J163" s="63"/>
      <c r="K163" s="126"/>
    </row>
    <row r="164" spans="1:11" ht="15">
      <c r="A164" s="251"/>
      <c r="B164" s="86" t="s">
        <v>643</v>
      </c>
      <c r="C164" s="91" t="s">
        <v>644</v>
      </c>
      <c r="D164" s="91"/>
      <c r="E164" s="63"/>
      <c r="F164" s="63"/>
      <c r="G164" s="60"/>
      <c r="H164" s="63"/>
      <c r="I164" s="63"/>
      <c r="J164" s="63"/>
      <c r="K164" s="60"/>
    </row>
    <row r="165" spans="1:11">
      <c r="A165" s="251"/>
      <c r="B165" s="87"/>
      <c r="C165" s="256" t="s">
        <v>645</v>
      </c>
      <c r="D165" s="256"/>
      <c r="E165" s="256"/>
      <c r="F165" s="256"/>
      <c r="G165" s="256"/>
      <c r="H165" s="256"/>
      <c r="I165" s="256"/>
      <c r="J165" s="256"/>
      <c r="K165" s="60"/>
    </row>
    <row r="166" spans="1:11" ht="72.599999999999994" customHeight="1">
      <c r="A166" s="251"/>
      <c r="B166" s="61" t="s">
        <v>646</v>
      </c>
      <c r="C166" s="60" t="s">
        <v>647</v>
      </c>
      <c r="D166" s="72" t="s">
        <v>648</v>
      </c>
      <c r="E166" s="71"/>
      <c r="F166" s="103" t="s">
        <v>291</v>
      </c>
      <c r="G166" s="60"/>
      <c r="H166" s="63"/>
      <c r="I166" s="63"/>
      <c r="J166" s="63"/>
      <c r="K166" s="60"/>
    </row>
    <row r="167" spans="1:11" ht="15">
      <c r="A167" s="251"/>
      <c r="B167" s="251"/>
      <c r="C167" s="251"/>
      <c r="D167" s="251"/>
      <c r="E167" s="251"/>
      <c r="F167" s="251"/>
      <c r="G167" s="251"/>
      <c r="H167" s="251"/>
      <c r="I167" s="251"/>
      <c r="J167" s="251"/>
      <c r="K167" s="251"/>
    </row>
    <row r="168" spans="1:11" ht="60">
      <c r="A168" s="251" t="s">
        <v>649</v>
      </c>
      <c r="B168" s="86" t="s">
        <v>650</v>
      </c>
      <c r="C168" s="91" t="s">
        <v>651</v>
      </c>
      <c r="D168" s="91"/>
      <c r="E168" s="63"/>
      <c r="F168" s="63"/>
      <c r="G168" s="60"/>
      <c r="H168" s="63"/>
      <c r="I168" s="63"/>
      <c r="J168" s="63"/>
      <c r="K168" s="60"/>
    </row>
    <row r="169" spans="1:11" ht="15">
      <c r="A169" s="251"/>
      <c r="B169" s="86"/>
      <c r="C169" s="256" t="s">
        <v>652</v>
      </c>
      <c r="D169" s="256"/>
      <c r="E169" s="256"/>
      <c r="F169" s="256"/>
      <c r="G169" s="256"/>
      <c r="H169" s="256"/>
      <c r="I169" s="256"/>
      <c r="J169" s="256"/>
      <c r="K169" s="60"/>
    </row>
    <row r="170" spans="1:11" ht="51">
      <c r="A170" s="251"/>
      <c r="B170" s="61" t="s">
        <v>653</v>
      </c>
      <c r="C170" s="68" t="s">
        <v>654</v>
      </c>
      <c r="D170" s="72" t="s">
        <v>655</v>
      </c>
      <c r="E170" s="68"/>
      <c r="F170" s="89" t="s">
        <v>291</v>
      </c>
      <c r="G170" s="60"/>
      <c r="H170" s="63"/>
      <c r="I170" s="63"/>
      <c r="J170" s="63"/>
      <c r="K170" s="60"/>
    </row>
    <row r="171" spans="1:11" ht="63.75">
      <c r="A171" s="251"/>
      <c r="B171" s="61" t="s">
        <v>656</v>
      </c>
      <c r="C171" s="68" t="s">
        <v>657</v>
      </c>
      <c r="D171" s="72" t="s">
        <v>658</v>
      </c>
      <c r="E171" s="109"/>
      <c r="F171" s="89" t="s">
        <v>291</v>
      </c>
      <c r="G171" s="60"/>
      <c r="H171" s="63"/>
      <c r="I171" s="63"/>
      <c r="J171" s="63"/>
      <c r="K171" s="68"/>
    </row>
    <row r="172" spans="1:11" ht="51">
      <c r="A172" s="251"/>
      <c r="B172" s="61" t="s">
        <v>659</v>
      </c>
      <c r="C172" s="68" t="s">
        <v>660</v>
      </c>
      <c r="D172" s="72" t="s">
        <v>661</v>
      </c>
      <c r="E172" s="109"/>
      <c r="F172" s="103" t="s">
        <v>291</v>
      </c>
      <c r="G172" s="60"/>
      <c r="H172" s="63"/>
      <c r="I172" s="63"/>
      <c r="J172" s="63"/>
      <c r="K172" s="60"/>
    </row>
    <row r="173" spans="1:11" ht="45">
      <c r="A173" s="251"/>
      <c r="B173" s="86" t="s">
        <v>662</v>
      </c>
      <c r="C173" s="91" t="s">
        <v>663</v>
      </c>
      <c r="D173" s="91"/>
      <c r="E173" s="63"/>
      <c r="F173" s="63"/>
      <c r="G173" s="60"/>
      <c r="H173" s="63"/>
      <c r="I173" s="63"/>
      <c r="J173" s="63"/>
      <c r="K173" s="60"/>
    </row>
    <row r="174" spans="1:11" ht="22.5" customHeight="1">
      <c r="A174" s="251"/>
      <c r="B174" s="86"/>
      <c r="C174" s="256" t="s">
        <v>664</v>
      </c>
      <c r="D174" s="256"/>
      <c r="E174" s="256"/>
      <c r="F174" s="256"/>
      <c r="G174" s="256"/>
      <c r="H174" s="256"/>
      <c r="I174" s="256"/>
      <c r="J174" s="256"/>
      <c r="K174" s="60"/>
    </row>
    <row r="175" spans="1:11" ht="25.5">
      <c r="A175" s="251"/>
      <c r="B175" s="61" t="s">
        <v>665</v>
      </c>
      <c r="C175" s="68" t="s">
        <v>666</v>
      </c>
      <c r="D175" s="72" t="s">
        <v>667</v>
      </c>
      <c r="E175" s="60"/>
      <c r="F175" s="103" t="s">
        <v>291</v>
      </c>
      <c r="G175" s="60"/>
      <c r="H175" s="63"/>
      <c r="I175" s="63"/>
      <c r="J175" s="63"/>
      <c r="K175" s="60"/>
    </row>
    <row r="176" spans="1:11" ht="76.5">
      <c r="A176" s="251"/>
      <c r="B176" s="61" t="s">
        <v>668</v>
      </c>
      <c r="C176" s="68" t="s">
        <v>669</v>
      </c>
      <c r="D176" s="72" t="s">
        <v>670</v>
      </c>
      <c r="E176" s="60"/>
      <c r="F176" s="103" t="s">
        <v>291</v>
      </c>
      <c r="G176" s="60"/>
      <c r="H176" s="63"/>
      <c r="I176" s="63"/>
      <c r="J176" s="63"/>
      <c r="K176" s="60"/>
    </row>
    <row r="177" spans="1:11" ht="15">
      <c r="A177" s="251"/>
      <c r="B177" s="251"/>
      <c r="C177" s="251"/>
      <c r="D177" s="251"/>
      <c r="E177" s="251"/>
      <c r="F177" s="251"/>
      <c r="G177" s="251"/>
      <c r="H177" s="251"/>
      <c r="I177" s="251"/>
      <c r="J177" s="251"/>
      <c r="K177" s="251"/>
    </row>
    <row r="178" spans="1:11" ht="45">
      <c r="A178" s="251" t="s">
        <v>671</v>
      </c>
      <c r="B178" s="86" t="s">
        <v>672</v>
      </c>
      <c r="C178" s="91" t="s">
        <v>673</v>
      </c>
      <c r="D178" s="91"/>
      <c r="E178" s="63"/>
      <c r="F178" s="63"/>
      <c r="G178" s="60"/>
      <c r="H178" s="63"/>
      <c r="I178" s="63"/>
      <c r="J178" s="63"/>
      <c r="K178" s="60"/>
    </row>
    <row r="179" spans="1:11" ht="25.5" customHeight="1">
      <c r="A179" s="251"/>
      <c r="B179" s="86"/>
      <c r="C179" s="256" t="s">
        <v>674</v>
      </c>
      <c r="D179" s="256"/>
      <c r="E179" s="256"/>
      <c r="F179" s="256"/>
      <c r="G179" s="256"/>
      <c r="H179" s="256"/>
      <c r="I179" s="256"/>
      <c r="J179" s="256"/>
      <c r="K179" s="60"/>
    </row>
    <row r="180" spans="1:11" ht="59.25" customHeight="1">
      <c r="A180" s="251"/>
      <c r="B180" s="61" t="s">
        <v>675</v>
      </c>
      <c r="C180" s="72" t="s">
        <v>676</v>
      </c>
      <c r="D180" s="72" t="s">
        <v>677</v>
      </c>
      <c r="E180" s="60"/>
      <c r="F180" s="63" t="s">
        <v>291</v>
      </c>
      <c r="G180" s="60"/>
      <c r="H180" s="63"/>
      <c r="I180" s="63"/>
      <c r="J180" s="63"/>
      <c r="K180" s="60"/>
    </row>
    <row r="181" spans="1:11" ht="59.25" customHeight="1">
      <c r="A181" s="251"/>
      <c r="B181" s="61" t="s">
        <v>678</v>
      </c>
      <c r="C181" s="72" t="s">
        <v>679</v>
      </c>
      <c r="D181" s="72" t="s">
        <v>680</v>
      </c>
      <c r="E181" s="60"/>
      <c r="F181" s="63" t="s">
        <v>291</v>
      </c>
      <c r="G181" s="60"/>
      <c r="H181" s="63"/>
      <c r="I181" s="63"/>
      <c r="J181" s="63"/>
      <c r="K181" s="85"/>
    </row>
    <row r="182" spans="1:11" ht="92.45" customHeight="1">
      <c r="A182" s="251"/>
      <c r="B182" s="61" t="s">
        <v>681</v>
      </c>
      <c r="C182" s="72" t="s">
        <v>682</v>
      </c>
      <c r="D182" s="72" t="s">
        <v>683</v>
      </c>
      <c r="E182" s="60"/>
      <c r="F182" s="63" t="s">
        <v>291</v>
      </c>
      <c r="G182" s="60"/>
      <c r="H182" s="63"/>
      <c r="I182" s="63"/>
      <c r="J182" s="63"/>
      <c r="K182" s="85"/>
    </row>
    <row r="183" spans="1:11" ht="52.9" customHeight="1">
      <c r="A183" s="251"/>
      <c r="B183" s="61" t="s">
        <v>684</v>
      </c>
      <c r="C183" s="72" t="s">
        <v>685</v>
      </c>
      <c r="D183" s="72" t="s">
        <v>686</v>
      </c>
      <c r="E183" s="60"/>
      <c r="F183" s="63" t="s">
        <v>291</v>
      </c>
      <c r="G183" s="60"/>
      <c r="H183" s="63"/>
      <c r="I183" s="63"/>
      <c r="J183" s="63"/>
      <c r="K183" s="85"/>
    </row>
    <row r="184" spans="1:11" ht="25.5">
      <c r="A184" s="251"/>
      <c r="B184" s="61" t="s">
        <v>687</v>
      </c>
      <c r="C184" s="72" t="s">
        <v>688</v>
      </c>
      <c r="D184" s="72" t="s">
        <v>689</v>
      </c>
      <c r="E184" s="60"/>
      <c r="F184" s="63" t="s">
        <v>291</v>
      </c>
      <c r="G184" s="60"/>
      <c r="H184" s="63"/>
      <c r="I184" s="63"/>
      <c r="J184" s="63"/>
      <c r="K184" s="85"/>
    </row>
    <row r="185" spans="1:11" ht="66" customHeight="1">
      <c r="A185" s="251"/>
      <c r="B185" s="61" t="s">
        <v>690</v>
      </c>
      <c r="C185" s="72" t="s">
        <v>691</v>
      </c>
      <c r="D185" s="72" t="s">
        <v>692</v>
      </c>
      <c r="E185" s="60"/>
      <c r="F185" s="63" t="s">
        <v>291</v>
      </c>
      <c r="G185" s="60"/>
      <c r="H185" s="63"/>
      <c r="I185" s="63"/>
      <c r="J185" s="63"/>
      <c r="K185" s="85"/>
    </row>
    <row r="186" spans="1:11" ht="66" customHeight="1">
      <c r="A186" s="251"/>
      <c r="B186" s="61" t="s">
        <v>693</v>
      </c>
      <c r="C186" s="72" t="s">
        <v>694</v>
      </c>
      <c r="D186" s="72" t="s">
        <v>695</v>
      </c>
      <c r="E186" s="60"/>
      <c r="F186" s="63" t="s">
        <v>291</v>
      </c>
      <c r="G186" s="60"/>
      <c r="H186" s="63"/>
      <c r="I186" s="63"/>
      <c r="J186" s="63"/>
      <c r="K186" s="85"/>
    </row>
    <row r="187" spans="1:11" ht="15">
      <c r="A187" s="251"/>
      <c r="B187" s="251"/>
      <c r="C187" s="251"/>
      <c r="D187" s="251"/>
      <c r="E187" s="251"/>
      <c r="F187" s="251"/>
      <c r="G187" s="251"/>
      <c r="H187" s="251"/>
      <c r="I187" s="251"/>
      <c r="J187" s="251"/>
      <c r="K187" s="251"/>
    </row>
    <row r="188" spans="1:11" ht="45">
      <c r="A188" s="251" t="s">
        <v>696</v>
      </c>
      <c r="B188" s="86" t="s">
        <v>697</v>
      </c>
      <c r="C188" s="91" t="s">
        <v>698</v>
      </c>
      <c r="D188" s="91"/>
      <c r="E188" s="63"/>
      <c r="F188" s="63"/>
      <c r="G188" s="60"/>
      <c r="H188" s="63"/>
      <c r="I188" s="63"/>
      <c r="J188" s="63"/>
      <c r="K188" s="60"/>
    </row>
    <row r="189" spans="1:11" ht="22.5" customHeight="1">
      <c r="A189" s="251"/>
      <c r="B189" s="86"/>
      <c r="C189" s="256" t="s">
        <v>699</v>
      </c>
      <c r="D189" s="256"/>
      <c r="E189" s="256"/>
      <c r="F189" s="256"/>
      <c r="G189" s="256"/>
      <c r="H189" s="256"/>
      <c r="I189" s="256"/>
      <c r="J189" s="256"/>
      <c r="K189" s="60"/>
    </row>
    <row r="190" spans="1:11" ht="51">
      <c r="A190" s="251"/>
      <c r="B190" s="61" t="s">
        <v>700</v>
      </c>
      <c r="C190" s="72" t="s">
        <v>701</v>
      </c>
      <c r="D190" s="72" t="s">
        <v>702</v>
      </c>
      <c r="E190" s="66"/>
      <c r="F190" s="89" t="s">
        <v>291</v>
      </c>
      <c r="G190" s="60"/>
      <c r="H190" s="63"/>
      <c r="I190" s="63"/>
      <c r="J190" s="63"/>
      <c r="K190" s="60"/>
    </row>
    <row r="191" spans="1:11" ht="78" customHeight="1">
      <c r="A191" s="251"/>
      <c r="B191" s="61" t="s">
        <v>703</v>
      </c>
      <c r="C191" s="72" t="s">
        <v>704</v>
      </c>
      <c r="D191" s="72" t="s">
        <v>705</v>
      </c>
      <c r="E191" s="66"/>
      <c r="F191" s="89" t="s">
        <v>291</v>
      </c>
      <c r="G191" s="60"/>
      <c r="H191" s="63"/>
      <c r="I191" s="63"/>
      <c r="J191" s="63"/>
      <c r="K191" s="60"/>
    </row>
    <row r="192" spans="1:11" ht="76.5" customHeight="1">
      <c r="A192" s="251"/>
      <c r="B192" s="61" t="s">
        <v>706</v>
      </c>
      <c r="C192" s="72" t="s">
        <v>707</v>
      </c>
      <c r="D192" s="72" t="s">
        <v>708</v>
      </c>
      <c r="E192" s="66"/>
      <c r="F192" s="89" t="s">
        <v>291</v>
      </c>
      <c r="G192" s="60"/>
      <c r="H192" s="63"/>
      <c r="I192" s="63"/>
      <c r="J192" s="63"/>
      <c r="K192" s="60"/>
    </row>
    <row r="193" spans="1:11" ht="15">
      <c r="A193" s="251"/>
      <c r="B193" s="86" t="s">
        <v>709</v>
      </c>
      <c r="C193" s="91" t="s">
        <v>710</v>
      </c>
      <c r="D193" s="91"/>
      <c r="E193" s="63"/>
      <c r="F193" s="63"/>
      <c r="G193" s="60"/>
      <c r="H193" s="63"/>
      <c r="I193" s="63"/>
      <c r="J193" s="63"/>
      <c r="K193" s="60"/>
    </row>
    <row r="194" spans="1:11">
      <c r="A194" s="251"/>
      <c r="B194" s="87"/>
      <c r="C194" s="256" t="s">
        <v>711</v>
      </c>
      <c r="D194" s="256"/>
      <c r="E194" s="256"/>
      <c r="F194" s="256"/>
      <c r="G194" s="256"/>
      <c r="H194" s="256"/>
      <c r="I194" s="256"/>
      <c r="J194" s="256"/>
      <c r="K194" s="60"/>
    </row>
    <row r="195" spans="1:11" ht="38.25">
      <c r="A195" s="251"/>
      <c r="B195" s="61" t="s">
        <v>712</v>
      </c>
      <c r="C195" s="72" t="s">
        <v>713</v>
      </c>
      <c r="D195" s="72" t="s">
        <v>714</v>
      </c>
      <c r="E195" s="72"/>
      <c r="F195" s="103" t="s">
        <v>291</v>
      </c>
      <c r="G195" s="60"/>
      <c r="H195" s="63"/>
      <c r="I195" s="63"/>
      <c r="J195" s="63"/>
      <c r="K195" s="72"/>
    </row>
    <row r="196" spans="1:11" ht="15">
      <c r="A196" s="251"/>
      <c r="B196" s="251"/>
      <c r="C196" s="251"/>
      <c r="D196" s="251"/>
      <c r="E196" s="251"/>
      <c r="F196" s="251"/>
      <c r="G196" s="251"/>
      <c r="H196" s="251"/>
      <c r="I196" s="251"/>
      <c r="J196" s="251"/>
      <c r="K196" s="251"/>
    </row>
    <row r="197" spans="1:11" ht="45">
      <c r="A197" s="251" t="s">
        <v>715</v>
      </c>
      <c r="B197" s="86" t="s">
        <v>716</v>
      </c>
      <c r="C197" s="91" t="s">
        <v>717</v>
      </c>
      <c r="D197" s="91"/>
      <c r="E197" s="63"/>
      <c r="F197" s="63"/>
      <c r="G197" s="60"/>
      <c r="H197" s="63"/>
      <c r="I197" s="63"/>
      <c r="J197" s="63"/>
      <c r="K197" s="60"/>
    </row>
    <row r="198" spans="1:11">
      <c r="A198" s="251"/>
      <c r="B198" s="87"/>
      <c r="C198" s="256" t="s">
        <v>718</v>
      </c>
      <c r="D198" s="256"/>
      <c r="E198" s="256"/>
      <c r="F198" s="256"/>
      <c r="G198" s="256"/>
      <c r="H198" s="256"/>
      <c r="I198" s="256"/>
      <c r="J198" s="256"/>
      <c r="K198" s="60"/>
    </row>
    <row r="199" spans="1:11" ht="87" customHeight="1">
      <c r="A199" s="251"/>
      <c r="B199" s="61" t="s">
        <v>719</v>
      </c>
      <c r="C199" s="72" t="s">
        <v>720</v>
      </c>
      <c r="D199" s="72" t="s">
        <v>721</v>
      </c>
      <c r="E199" s="72"/>
      <c r="F199" s="103" t="s">
        <v>291</v>
      </c>
      <c r="G199" s="60"/>
      <c r="H199" s="63"/>
      <c r="I199" s="63"/>
      <c r="J199" s="63"/>
      <c r="K199" s="60"/>
    </row>
    <row r="200" spans="1:11" ht="86.25" customHeight="1">
      <c r="A200" s="251"/>
      <c r="B200" s="61" t="s">
        <v>722</v>
      </c>
      <c r="C200" s="72" t="s">
        <v>723</v>
      </c>
      <c r="D200" s="72" t="s">
        <v>724</v>
      </c>
      <c r="E200" s="72"/>
      <c r="F200" s="103" t="s">
        <v>291</v>
      </c>
      <c r="G200" s="60"/>
      <c r="H200" s="63"/>
      <c r="I200" s="63"/>
      <c r="J200" s="63"/>
      <c r="K200" s="72"/>
    </row>
    <row r="201" spans="1:11" ht="51">
      <c r="A201" s="251"/>
      <c r="B201" s="61" t="s">
        <v>725</v>
      </c>
      <c r="C201" s="72" t="s">
        <v>726</v>
      </c>
      <c r="D201" s="72" t="s">
        <v>727</v>
      </c>
      <c r="E201" s="72"/>
      <c r="F201" s="103" t="s">
        <v>291</v>
      </c>
      <c r="G201" s="60"/>
      <c r="H201" s="63"/>
      <c r="I201" s="63"/>
      <c r="J201" s="63"/>
      <c r="K201" s="60"/>
    </row>
    <row r="202" spans="1:11" ht="38.25">
      <c r="A202" s="251"/>
      <c r="B202" s="61" t="s">
        <v>728</v>
      </c>
      <c r="C202" s="72" t="s">
        <v>729</v>
      </c>
      <c r="D202" s="72" t="s">
        <v>730</v>
      </c>
      <c r="E202" s="72"/>
      <c r="F202" s="103" t="s">
        <v>291</v>
      </c>
      <c r="G202" s="60"/>
      <c r="H202" s="63"/>
      <c r="I202" s="63"/>
      <c r="J202" s="63"/>
      <c r="K202" s="60"/>
    </row>
    <row r="203" spans="1:11" ht="52.5" customHeight="1">
      <c r="A203" s="251"/>
      <c r="B203" s="61" t="s">
        <v>731</v>
      </c>
      <c r="C203" s="72" t="s">
        <v>732</v>
      </c>
      <c r="D203" s="72" t="s">
        <v>733</v>
      </c>
      <c r="E203" s="72"/>
      <c r="F203" s="103" t="s">
        <v>291</v>
      </c>
      <c r="G203" s="60"/>
      <c r="H203" s="63"/>
      <c r="I203" s="63"/>
      <c r="J203" s="63"/>
      <c r="K203" s="60"/>
    </row>
    <row r="204" spans="1:11" ht="30">
      <c r="A204" s="251"/>
      <c r="B204" s="86" t="s">
        <v>734</v>
      </c>
      <c r="C204" s="110" t="s">
        <v>735</v>
      </c>
      <c r="D204" s="110"/>
      <c r="E204" s="63"/>
      <c r="F204" s="63"/>
      <c r="G204" s="60"/>
      <c r="H204" s="63"/>
      <c r="I204" s="63"/>
      <c r="J204" s="63"/>
      <c r="K204" s="60"/>
    </row>
    <row r="205" spans="1:11">
      <c r="A205" s="251"/>
      <c r="B205" s="87"/>
      <c r="C205" s="258" t="s">
        <v>736</v>
      </c>
      <c r="D205" s="258"/>
      <c r="E205" s="258"/>
      <c r="F205" s="258"/>
      <c r="G205" s="258"/>
      <c r="H205" s="258"/>
      <c r="I205" s="258"/>
      <c r="J205" s="258"/>
      <c r="K205" s="60"/>
    </row>
    <row r="206" spans="1:11" ht="76.5">
      <c r="A206" s="251"/>
      <c r="B206" s="61" t="s">
        <v>737</v>
      </c>
      <c r="C206" s="60" t="s">
        <v>738</v>
      </c>
      <c r="D206" s="72" t="s">
        <v>739</v>
      </c>
      <c r="E206" s="72"/>
      <c r="F206" s="103" t="s">
        <v>291</v>
      </c>
      <c r="G206" s="60"/>
      <c r="H206" s="63"/>
      <c r="I206" s="63"/>
      <c r="J206" s="63"/>
      <c r="K206" s="60"/>
    </row>
    <row r="207" spans="1:11" ht="51">
      <c r="A207" s="251"/>
      <c r="B207" s="61" t="s">
        <v>740</v>
      </c>
      <c r="C207" s="60" t="s">
        <v>741</v>
      </c>
      <c r="D207" s="72" t="s">
        <v>742</v>
      </c>
      <c r="E207" s="72"/>
      <c r="F207" s="103" t="s">
        <v>291</v>
      </c>
      <c r="G207" s="60"/>
      <c r="H207" s="63"/>
      <c r="I207" s="63"/>
      <c r="J207" s="63"/>
      <c r="K207" s="60"/>
    </row>
    <row r="208" spans="1:11" ht="38.25">
      <c r="A208" s="251"/>
      <c r="B208" s="61" t="s">
        <v>743</v>
      </c>
      <c r="C208" s="60" t="s">
        <v>744</v>
      </c>
      <c r="D208" s="72" t="s">
        <v>745</v>
      </c>
      <c r="E208" s="72"/>
      <c r="F208" s="103" t="s">
        <v>291</v>
      </c>
      <c r="G208" s="60"/>
      <c r="H208" s="63"/>
      <c r="I208" s="63"/>
      <c r="J208" s="63"/>
      <c r="K208" s="60"/>
    </row>
    <row r="209" spans="1:11" ht="15">
      <c r="A209" s="251"/>
      <c r="B209" s="251"/>
      <c r="C209" s="251"/>
      <c r="D209" s="251"/>
      <c r="E209" s="251"/>
      <c r="F209" s="251"/>
      <c r="G209" s="251"/>
      <c r="H209" s="251"/>
      <c r="I209" s="251"/>
      <c r="J209" s="251"/>
      <c r="K209" s="251"/>
    </row>
    <row r="210" spans="1:11">
      <c r="A210" s="111"/>
      <c r="B210" s="112"/>
      <c r="C210" s="113"/>
      <c r="D210" s="113"/>
      <c r="E210" s="112"/>
      <c r="F210" s="114"/>
      <c r="G210" s="115"/>
      <c r="H210" s="112"/>
      <c r="I210" s="112"/>
      <c r="J210" s="112"/>
      <c r="K210" s="113"/>
    </row>
    <row r="211" spans="1:11">
      <c r="A211" s="113"/>
      <c r="B211" s="112"/>
      <c r="C211" s="112"/>
      <c r="D211" s="112"/>
      <c r="E211" s="112"/>
      <c r="F211" s="114"/>
      <c r="G211" s="116"/>
      <c r="H211" s="112"/>
      <c r="I211" s="112"/>
      <c r="J211" s="112"/>
      <c r="K211" s="113"/>
    </row>
    <row r="212" spans="1:11">
      <c r="A212" s="117"/>
      <c r="B212" s="112"/>
      <c r="C212" s="112"/>
      <c r="D212" s="112"/>
      <c r="E212" s="112"/>
      <c r="F212" s="114"/>
      <c r="G212" s="116"/>
      <c r="H212" s="112"/>
      <c r="I212" s="112"/>
      <c r="J212" s="112"/>
      <c r="K212" s="113"/>
    </row>
    <row r="213" spans="1:11">
      <c r="C213" s="118"/>
      <c r="D213" s="118"/>
      <c r="K213" s="118"/>
    </row>
    <row r="214" spans="1:11">
      <c r="C214" s="118"/>
      <c r="D214" s="118"/>
      <c r="K214" s="118"/>
    </row>
    <row r="215" spans="1:11">
      <c r="C215" s="118"/>
      <c r="D215" s="118"/>
      <c r="K215" s="118"/>
    </row>
    <row r="216" spans="1:11">
      <c r="C216" s="118"/>
      <c r="D216" s="118"/>
      <c r="K216" s="118"/>
    </row>
    <row r="217" spans="1:11">
      <c r="C217" s="118"/>
      <c r="D217" s="118"/>
      <c r="K217" s="118"/>
    </row>
    <row r="218" spans="1:11">
      <c r="C218" s="118"/>
      <c r="D218" s="118"/>
      <c r="K218" s="118"/>
    </row>
    <row r="219" spans="1:11">
      <c r="C219" s="118"/>
      <c r="D219" s="118"/>
    </row>
    <row r="220" spans="1:11">
      <c r="C220" s="118"/>
      <c r="D220" s="118"/>
    </row>
    <row r="221" spans="1:11">
      <c r="C221" s="118"/>
      <c r="D221" s="118"/>
    </row>
    <row r="222" spans="1:11">
      <c r="C222" s="118"/>
      <c r="D222" s="118"/>
    </row>
    <row r="223" spans="1:11">
      <c r="C223" s="118"/>
      <c r="D223" s="118"/>
    </row>
    <row r="224" spans="1:11">
      <c r="C224" s="118"/>
      <c r="D224" s="118"/>
    </row>
    <row r="225" spans="1:6">
      <c r="C225" s="118"/>
      <c r="D225" s="118"/>
    </row>
    <row r="226" spans="1:6">
      <c r="C226" s="118"/>
      <c r="D226" s="118"/>
    </row>
    <row r="227" spans="1:6" s="119" customFormat="1">
      <c r="A227" s="118"/>
      <c r="C227" s="118"/>
      <c r="D227" s="118"/>
      <c r="F227" s="120"/>
    </row>
    <row r="228" spans="1:6" s="119" customFormat="1">
      <c r="A228" s="118"/>
      <c r="C228" s="118"/>
      <c r="D228" s="118"/>
      <c r="F228" s="120"/>
    </row>
    <row r="229" spans="1:6" s="119" customFormat="1">
      <c r="A229" s="118"/>
      <c r="C229" s="118"/>
      <c r="D229" s="118"/>
      <c r="F229" s="120"/>
    </row>
    <row r="230" spans="1:6" s="119" customFormat="1">
      <c r="A230" s="118"/>
      <c r="C230" s="118"/>
      <c r="D230" s="118"/>
      <c r="F230" s="120"/>
    </row>
    <row r="231" spans="1:6" s="119" customFormat="1">
      <c r="A231" s="118"/>
      <c r="C231" s="118"/>
      <c r="D231" s="118"/>
      <c r="F231" s="120"/>
    </row>
    <row r="232" spans="1:6" s="119" customFormat="1">
      <c r="A232" s="118"/>
      <c r="C232" s="118"/>
      <c r="D232" s="118"/>
      <c r="F232" s="120"/>
    </row>
    <row r="233" spans="1:6" s="119" customFormat="1">
      <c r="A233" s="118"/>
      <c r="C233" s="118"/>
      <c r="D233" s="118"/>
      <c r="F233" s="120"/>
    </row>
    <row r="234" spans="1:6" s="119" customFormat="1">
      <c r="A234" s="118"/>
      <c r="C234" s="118"/>
      <c r="D234" s="118"/>
      <c r="F234" s="120"/>
    </row>
    <row r="235" spans="1:6" s="119" customFormat="1">
      <c r="A235" s="118"/>
      <c r="C235" s="118"/>
      <c r="D235" s="118"/>
      <c r="F235" s="120"/>
    </row>
    <row r="236" spans="1:6" s="119" customFormat="1">
      <c r="A236" s="118"/>
      <c r="C236" s="118"/>
      <c r="D236" s="118"/>
      <c r="F236" s="120"/>
    </row>
    <row r="237" spans="1:6" s="119" customFormat="1">
      <c r="A237" s="118"/>
      <c r="C237" s="118"/>
      <c r="D237" s="118"/>
      <c r="F237" s="120"/>
    </row>
    <row r="238" spans="1:6" s="119" customFormat="1">
      <c r="A238" s="118"/>
      <c r="C238" s="118"/>
      <c r="D238" s="118"/>
      <c r="F238" s="120"/>
    </row>
    <row r="239" spans="1:6" s="119" customFormat="1">
      <c r="A239" s="118"/>
      <c r="C239" s="118"/>
      <c r="D239" s="118"/>
      <c r="F239" s="120"/>
    </row>
    <row r="240" spans="1:6" s="119" customFormat="1">
      <c r="A240" s="118"/>
      <c r="C240" s="118"/>
      <c r="D240" s="118"/>
      <c r="F240" s="120"/>
    </row>
    <row r="241" spans="1:6" s="119" customFormat="1">
      <c r="A241" s="118"/>
      <c r="C241" s="118"/>
      <c r="D241" s="118"/>
      <c r="F241" s="120"/>
    </row>
    <row r="242" spans="1:6" s="119" customFormat="1">
      <c r="A242" s="118"/>
      <c r="C242" s="118"/>
      <c r="D242" s="118"/>
      <c r="F242" s="120"/>
    </row>
    <row r="243" spans="1:6" s="119" customFormat="1">
      <c r="A243" s="118"/>
      <c r="C243" s="118"/>
      <c r="D243" s="118"/>
      <c r="F243" s="120"/>
    </row>
    <row r="244" spans="1:6" s="119" customFormat="1">
      <c r="A244" s="118"/>
      <c r="C244" s="118"/>
      <c r="D244" s="118"/>
      <c r="F244" s="120"/>
    </row>
    <row r="245" spans="1:6" s="119" customFormat="1">
      <c r="A245" s="118"/>
      <c r="C245" s="118"/>
      <c r="D245" s="118"/>
      <c r="F245" s="120"/>
    </row>
    <row r="246" spans="1:6" s="119" customFormat="1">
      <c r="A246" s="118"/>
      <c r="C246" s="118"/>
      <c r="D246" s="118"/>
      <c r="F246" s="120"/>
    </row>
    <row r="247" spans="1:6" s="119" customFormat="1">
      <c r="A247" s="118"/>
      <c r="C247" s="118"/>
      <c r="D247" s="118"/>
      <c r="F247" s="120"/>
    </row>
    <row r="248" spans="1:6" s="119" customFormat="1">
      <c r="A248" s="118"/>
      <c r="C248" s="118"/>
      <c r="D248" s="118"/>
      <c r="F248" s="120"/>
    </row>
    <row r="249" spans="1:6" s="119" customFormat="1">
      <c r="A249" s="118"/>
      <c r="C249" s="118"/>
      <c r="D249" s="118"/>
      <c r="F249" s="120"/>
    </row>
    <row r="250" spans="1:6" s="119" customFormat="1">
      <c r="A250" s="118"/>
      <c r="C250" s="118"/>
      <c r="D250" s="118"/>
      <c r="F250" s="120"/>
    </row>
    <row r="251" spans="1:6" s="119" customFormat="1">
      <c r="A251" s="118"/>
      <c r="C251" s="118"/>
      <c r="D251" s="118"/>
      <c r="F251" s="120"/>
    </row>
    <row r="252" spans="1:6" s="119" customFormat="1">
      <c r="A252" s="118"/>
      <c r="C252" s="118"/>
      <c r="D252" s="118"/>
      <c r="F252" s="120"/>
    </row>
    <row r="253" spans="1:6" s="119" customFormat="1">
      <c r="A253" s="118"/>
      <c r="C253" s="118"/>
      <c r="D253" s="118"/>
      <c r="F253" s="120"/>
    </row>
    <row r="254" spans="1:6" s="119" customFormat="1">
      <c r="A254" s="118"/>
      <c r="C254" s="118"/>
      <c r="D254" s="118"/>
      <c r="F254" s="120"/>
    </row>
    <row r="255" spans="1:6" s="119" customFormat="1">
      <c r="A255" s="118"/>
      <c r="C255" s="118"/>
      <c r="D255" s="118"/>
      <c r="F255" s="120"/>
    </row>
    <row r="256" spans="1:6" s="119" customFormat="1">
      <c r="A256" s="118"/>
      <c r="C256" s="118"/>
      <c r="D256" s="118"/>
      <c r="F256" s="120"/>
    </row>
    <row r="257" spans="1:6" s="119" customFormat="1">
      <c r="A257" s="118"/>
      <c r="C257" s="118"/>
      <c r="D257" s="118"/>
      <c r="F257" s="120"/>
    </row>
    <row r="258" spans="1:6" s="119" customFormat="1">
      <c r="A258" s="118"/>
      <c r="C258" s="118"/>
      <c r="D258" s="118"/>
      <c r="F258" s="120"/>
    </row>
    <row r="259" spans="1:6" s="119" customFormat="1">
      <c r="A259" s="118"/>
      <c r="C259" s="118"/>
      <c r="D259" s="118"/>
      <c r="F259" s="120"/>
    </row>
    <row r="260" spans="1:6" s="119" customFormat="1">
      <c r="A260" s="118"/>
      <c r="C260" s="118"/>
      <c r="D260" s="118"/>
      <c r="F260" s="120"/>
    </row>
    <row r="261" spans="1:6" s="119" customFormat="1">
      <c r="A261" s="118"/>
      <c r="C261" s="118"/>
      <c r="D261" s="118"/>
      <c r="F261" s="120"/>
    </row>
    <row r="262" spans="1:6" s="119" customFormat="1">
      <c r="A262" s="118"/>
      <c r="C262" s="118"/>
      <c r="D262" s="118"/>
      <c r="F262" s="120"/>
    </row>
    <row r="263" spans="1:6" s="119" customFormat="1">
      <c r="A263" s="118"/>
      <c r="C263" s="118"/>
      <c r="D263" s="118"/>
      <c r="F263" s="120"/>
    </row>
    <row r="264" spans="1:6" s="119" customFormat="1">
      <c r="A264" s="118"/>
      <c r="C264" s="118"/>
      <c r="D264" s="118"/>
      <c r="F264" s="120"/>
    </row>
    <row r="265" spans="1:6" s="119" customFormat="1">
      <c r="A265" s="118"/>
      <c r="C265" s="118"/>
      <c r="D265" s="118"/>
      <c r="F265" s="120"/>
    </row>
    <row r="1337" spans="17:17">
      <c r="Q1337" s="134" t="s">
        <v>756</v>
      </c>
    </row>
    <row r="1500" spans="16:16">
      <c r="P1500" s="134" t="s">
        <v>757</v>
      </c>
    </row>
    <row r="2331" spans="1:3" ht="26.45" hidden="1" customHeight="1">
      <c r="A2331" s="223" t="s">
        <v>753</v>
      </c>
      <c r="B2331" s="223"/>
      <c r="C2331" s="223"/>
    </row>
  </sheetData>
  <mergeCells count="78">
    <mergeCell ref="A209:K209"/>
    <mergeCell ref="A187:K187"/>
    <mergeCell ref="A188:A195"/>
    <mergeCell ref="C189:J189"/>
    <mergeCell ref="C194:J194"/>
    <mergeCell ref="A196:K196"/>
    <mergeCell ref="A197:A208"/>
    <mergeCell ref="C198:J198"/>
    <mergeCell ref="C205:J205"/>
    <mergeCell ref="A178:A186"/>
    <mergeCell ref="C179:J179"/>
    <mergeCell ref="A135:K135"/>
    <mergeCell ref="A136:A146"/>
    <mergeCell ref="C137:J137"/>
    <mergeCell ref="C142:J142"/>
    <mergeCell ref="A147:K147"/>
    <mergeCell ref="A148:A166"/>
    <mergeCell ref="C149:J149"/>
    <mergeCell ref="C154:J154"/>
    <mergeCell ref="C165:J165"/>
    <mergeCell ref="A167:K167"/>
    <mergeCell ref="A168:A176"/>
    <mergeCell ref="C169:J169"/>
    <mergeCell ref="C174:J174"/>
    <mergeCell ref="A177:K177"/>
    <mergeCell ref="A106:K106"/>
    <mergeCell ref="A107:A134"/>
    <mergeCell ref="C108:J108"/>
    <mergeCell ref="C114:J114"/>
    <mergeCell ref="C117:J117"/>
    <mergeCell ref="C120:J120"/>
    <mergeCell ref="C126:J126"/>
    <mergeCell ref="C129:J129"/>
    <mergeCell ref="C133:J133"/>
    <mergeCell ref="A81:K81"/>
    <mergeCell ref="A82:A85"/>
    <mergeCell ref="C83:J83"/>
    <mergeCell ref="A86:K86"/>
    <mergeCell ref="A87:A105"/>
    <mergeCell ref="C88:J88"/>
    <mergeCell ref="C96:J96"/>
    <mergeCell ref="A42:A57"/>
    <mergeCell ref="C43:J43"/>
    <mergeCell ref="C49:J49"/>
    <mergeCell ref="C54:J54"/>
    <mergeCell ref="A58:K58"/>
    <mergeCell ref="A59:A80"/>
    <mergeCell ref="C60:J60"/>
    <mergeCell ref="C64:J64"/>
    <mergeCell ref="C72:J72"/>
    <mergeCell ref="C75:J75"/>
    <mergeCell ref="A28:K28"/>
    <mergeCell ref="A29:A40"/>
    <mergeCell ref="C30:K30"/>
    <mergeCell ref="C34:J34"/>
    <mergeCell ref="C39:J39"/>
    <mergeCell ref="C12:E12"/>
    <mergeCell ref="C13:J13"/>
    <mergeCell ref="A16:K16"/>
    <mergeCell ref="A17:A27"/>
    <mergeCell ref="C18:J18"/>
    <mergeCell ref="C25:J25"/>
    <mergeCell ref="A2331:C2331"/>
    <mergeCell ref="A1:B3"/>
    <mergeCell ref="C1:G2"/>
    <mergeCell ref="H1:K1"/>
    <mergeCell ref="H2:K2"/>
    <mergeCell ref="C3:G3"/>
    <mergeCell ref="H3:K3"/>
    <mergeCell ref="A4:K6"/>
    <mergeCell ref="A9:D10"/>
    <mergeCell ref="E9:E10"/>
    <mergeCell ref="F9:F10"/>
    <mergeCell ref="G9:G10"/>
    <mergeCell ref="H9:J9"/>
    <mergeCell ref="K9:K10"/>
    <mergeCell ref="A41:K41"/>
    <mergeCell ref="A12:A15"/>
  </mergeCells>
  <pageMargins left="0.74803149606299213" right="0.74803149606299213" top="0.51181102362204722" bottom="0.51181102362204722" header="0.51181102362204722" footer="0.51181102362204722"/>
  <pageSetup paperSize="9" scale="75"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Tablas</vt:lpstr>
      <vt:lpstr>BD Vul-Ame-Rie</vt:lpstr>
      <vt:lpstr>Valoración</vt:lpstr>
      <vt:lpstr>Hoja1</vt:lpstr>
      <vt:lpstr>PTR</vt:lpstr>
      <vt:lpstr>SOA</vt:lpstr>
      <vt:lpstr>SOA!_ftnref1</vt:lpstr>
      <vt:lpstr>SOA!Área_de_impresión</vt:lpstr>
      <vt:lpstr>Criticidad</vt:lpstr>
      <vt:lpstr>Impacto</vt:lpstr>
      <vt:lpstr>Riesgos</vt:lpstr>
      <vt:lpstr>SOA!Títulos_a_imprimir</vt:lpstr>
    </vt:vector>
  </TitlesOfParts>
  <Manager>Oscar Mondragon</Manager>
  <Company>Sikkerdata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Mondragon</dc:creator>
  <cp:lastModifiedBy>Windows User</cp:lastModifiedBy>
  <cp:revision>2</cp:revision>
  <cp:lastPrinted>2013-06-17T19:02:58Z</cp:lastPrinted>
  <dcterms:created xsi:type="dcterms:W3CDTF">2013-06-11T15:46:48Z</dcterms:created>
  <dcterms:modified xsi:type="dcterms:W3CDTF">2018-01-31T20:05:45Z</dcterms:modified>
  <cp:version>4</cp:version>
</cp:coreProperties>
</file>