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LANEACIÓN SEG2019-20\"/>
    </mc:Choice>
  </mc:AlternateContent>
  <bookViews>
    <workbookView xWindow="0" yWindow="0" windowWidth="19440" windowHeight="814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4" i="1" l="1"/>
  <c r="J12" i="1" l="1"/>
  <c r="J11" i="1"/>
  <c r="I45" i="1" l="1"/>
  <c r="J42" i="1"/>
  <c r="J41" i="1"/>
  <c r="I40" i="1"/>
  <c r="J39" i="1"/>
  <c r="J37" i="1"/>
  <c r="J36" i="1"/>
  <c r="J35" i="1"/>
  <c r="J34" i="1"/>
  <c r="J33" i="1"/>
  <c r="J32" i="1"/>
  <c r="J31" i="1"/>
  <c r="I30" i="1"/>
  <c r="J29" i="1"/>
  <c r="J28" i="1"/>
  <c r="J27" i="1"/>
  <c r="J26" i="1"/>
  <c r="J25" i="1"/>
  <c r="J24" i="1"/>
  <c r="J23" i="1"/>
  <c r="I22" i="1"/>
  <c r="J21" i="1"/>
  <c r="J20" i="1"/>
  <c r="I19" i="1"/>
  <c r="J18" i="1"/>
  <c r="J17" i="1"/>
  <c r="J16" i="1"/>
  <c r="J15" i="1"/>
  <c r="I14" i="1"/>
  <c r="J13" i="1"/>
  <c r="J10" i="1"/>
  <c r="J9" i="1"/>
  <c r="J45" i="1" l="1"/>
  <c r="K41" i="1" s="1"/>
  <c r="J40" i="1"/>
  <c r="K31" i="1" s="1"/>
  <c r="J19" i="1"/>
  <c r="K15" i="1" s="1"/>
  <c r="J22" i="1"/>
  <c r="J30" i="1"/>
  <c r="K23" i="1" s="1"/>
  <c r="J14" i="1"/>
  <c r="K9" i="1" s="1"/>
  <c r="K45" i="1" l="1"/>
</calcChain>
</file>

<file path=xl/sharedStrings.xml><?xml version="1.0" encoding="utf-8"?>
<sst xmlns="http://schemas.openxmlformats.org/spreadsheetml/2006/main" count="83" uniqueCount="80">
  <si>
    <t>SEGUIMIENTO AL PLAN ANTICORRUPCION Y DE ATENCION AL CIUDADANO</t>
  </si>
  <si>
    <t>ENTIDAD</t>
  </si>
  <si>
    <t>VIGENCIA</t>
  </si>
  <si>
    <t>FECHA PUBLICACION</t>
  </si>
  <si>
    <t>COMPONENTE</t>
  </si>
  <si>
    <t>ACTIVIDADES PROGRAMADAS</t>
  </si>
  <si>
    <t>ACTIVIDADES CUMPLIDAS</t>
  </si>
  <si>
    <t>% DE AVANCE</t>
  </si>
  <si>
    <t>OBSERVACIONES</t>
  </si>
  <si>
    <t>1. Gestión del riesgo de corrupción - Mapa de riesgos de la corrupción y Medidas para mitigar los riesgos</t>
  </si>
  <si>
    <t>2. Racionalización de Trámites</t>
  </si>
  <si>
    <t>3. Rendición de cuentas</t>
  </si>
  <si>
    <t>4. Mejora del Servicio al Ciudadano</t>
  </si>
  <si>
    <t>5. Transparencia y acceso a la información.</t>
  </si>
  <si>
    <t xml:space="preserve">Evaluación de trámites institucionales. </t>
  </si>
  <si>
    <t>Publicar la contratación que realice la institución, según lo dispuesto por la normatividad.</t>
  </si>
  <si>
    <t>6. Iniciativas Adicionales.</t>
  </si>
  <si>
    <t>Seguimiento Realizado por:</t>
  </si>
  <si>
    <t>Asesor de Control Interno</t>
  </si>
  <si>
    <t xml:space="preserve"> Fabián Hurtado Mosquera</t>
  </si>
  <si>
    <t xml:space="preserve"> COLEGIO MAYOR DEL CAUCA</t>
  </si>
  <si>
    <t>Planificación, ejecución y evaluación  de la Audiencia Pública de Rendición de cuentas</t>
  </si>
  <si>
    <t>Continuar con la implementación del Sistema de Seguridad de la información que garantice la disponibilidad e integridad de la información institucional.</t>
  </si>
  <si>
    <t xml:space="preserve"> </t>
  </si>
  <si>
    <t>Actualización de trámites en plataforma SUIT.</t>
  </si>
  <si>
    <t xml:space="preserve">Publicación de Informes de Gestión en página web institucional.
</t>
  </si>
  <si>
    <t>puntaje</t>
  </si>
  <si>
    <t>Total       86,57%</t>
  </si>
  <si>
    <t>% ítem</t>
  </si>
  <si>
    <t>cumplimiento ítem</t>
  </si>
  <si>
    <t>Desarrollo interno de un nuevo sistema de gestión de riesgos basado en la guía para la administración  del riesgo y el diseño de controles en entidades públicas.</t>
  </si>
  <si>
    <t>Se realizó la actualización e incluyeron en el Mapa de Riesgos 2019 los riesgos asociados a gestión, corrupción, seguridad digital  Esto se evidencia en Mapa de Riesgos 2019 que se encuentra en el SGI de la Institución.</t>
  </si>
  <si>
    <t>Publicación Mapa de Riesgos</t>
  </si>
  <si>
    <t>Actualizar Mapa de Riesgos incluyendo riesgos de gestión, corrupción y seguridad digital</t>
  </si>
  <si>
    <t>Evaluación, actualización Metodología de Riesgos alineado a la Guía para la Administración  del Riesgo y el Diseño de Controles en Entidades Públicas.</t>
  </si>
  <si>
    <t>Seguimiento al Mapa de Riesgos.</t>
  </si>
  <si>
    <t>Se encuentra publicado en el link: https://unimayor.edu.co/web/unimayor/area-administrativa/control-interno/mapa-de-riesgos#ano-2019</t>
  </si>
  <si>
    <t xml:space="preserve">Se actualizan en el mes de enero los trámites en lo relacionado con los derechos pecuniarios.  Tramites actualizados: 1. Grado de pregrado y posgrado 2. Matrícula a cursos de idiomas 3. Inscripción aspirante a programas de posgrados 4. Renovación de matrícula de estudiantes 5. Carnetización 6. Matrícula aspirantes admitidos a programas de pregrado 7. Matrícula aspirantes admitidos a programas de posgrado 8.  Inscripción aspirantes a programas de pregrados 9. Certificado de paz y salvo 10. Formato integrado: Cursos intersemestrales 11. Inscripción y matrícula a programas de trabajo y desarrollo humano
- Propósito: Realizar el proceso de registro para cursar programas de educación continuada cuyo objeto es la difusión de conocimientos, intercambio de expectativas y actividades de servicio tendientes a mejorar, elevar y actualizar destrezas o habilidades profesionales, tecnológicas y técnicas que no conducen a la obtención de un título profesional.
Se cuenta con el 100% de los trámites para la IES publicados en la plataforma http://tramites1.suit.gov.co/suit-web/faces/home.jsf?_adf.ctrl-state=hvtg2nvl2_3
Enlace pagina institucional https://unimayor.edu.co/web/transparencia?layout=edit&amp;id=1534
</t>
  </si>
  <si>
    <t xml:space="preserve">Se realiza una primera reunión para establecer los POA 2019 en el cual se evalúa el avance en trámite racionalizado 2018, el cual se registra en plataforma SUIT. Además se define dentro de la planeación el tramite a racionalizar en la vigencia 2019, relacionado con la generación del recibo de pago web en trámite certificado de notas en donde los grupos de interés Estudiantes o Egresados de los diferentes programas académicos de la institución pueden descargar directamente del sitio web el recibo de pago para obtener el certificado, eliminado costo del desplazamiento del interesado.
Evidencia listado de asistencia planeación 2019.
Registro tramite a racionalizar plataforma SUIT 2019.
</t>
  </si>
  <si>
    <t>Desarrollo de soluciones tecnológicas que permitan la racionalización de trámites. (Tramites posibles de racionalización:Certificado de notas)</t>
  </si>
  <si>
    <t>Desarrollo de solución tecnológica para el Rediseño del sistema de PQRS del sitio web institucional para la recepción y trámites de peticiones, quejas, reclamos, sugerencias, felicitaciones y denuncias, fundamentado en la política de gobierno digital.</t>
  </si>
  <si>
    <t xml:space="preserve">Se realiza audiencia de rendición de cuentas el día 22 de febrero de 2019, se establece la estrategia para la rendición. Link: https://unimayor.edu.co/web/transparencia?layout=edit&amp;id=2843
Se presenta informe de rendición relacionado con la ejecución de la estrategia comunicacional para el proceso de rendición de cuentas.
</t>
  </si>
  <si>
    <t>Realizar encuesta de satisfacción al usuario –Atención Canal presencial</t>
  </si>
  <si>
    <t>Se realizan mediciones permanentes en cada uno de los puntos de atención (Admisiones, facultades, Secretaría General, Biblioteca, Bienestar Universitario).  Evidencia: Encuesta de Satisfacción al Usuario Atención Canal presencial.</t>
  </si>
  <si>
    <t>Seguimiento al desarrollo de   capacitaciones relacionada con la línea Atención al Ciudadano</t>
  </si>
  <si>
    <t xml:space="preserve">En el plan de capacitación 2019 se incluye formación en temas relacionados con atención al ciudadano.  
Para el primer semestre 2019 se evidencia formación de la Asesora de Admisiones en capacitación en atención al ciudadano.
Evidencia: Certificado DAFP.
</t>
  </si>
  <si>
    <t>Actualización de las caracterizaciones de usuarios, actividades de rendición de cuentas a través de medios electrónicos, Ley de Transparencia, MIPG y requerimientos de la Superintendencia de Industria y Comercio.</t>
  </si>
  <si>
    <t xml:space="preserve">Se consolidan las caracterizaciones de los grupos de valor: estudiantes, egresados, proveedores, personal administrativo y docente.
Se publican en página web link de transparencia https://unimayor.edu.co/web/transparencia?layout=edit&amp;id=3058
</t>
  </si>
  <si>
    <t xml:space="preserve"> 31 de enero de 2020</t>
  </si>
  <si>
    <t>Tercer cuatrimestre de 2019</t>
  </si>
  <si>
    <t xml:space="preserve">Para el segundo semestre en el mes de diciembre fue entregado el desarrollo del aplicativo de riesgos, de acuerdo la guía para la administración del riesgo y el diseño de controles en entidades públicas, el cual entrara en funcionamiento en el mes de enero de 2020.
Esto se evidencia en el Sistema de Gestión Integrado de la Institución (SGI) http://10.20.30.2:8000/sgi/portada
http://190.5.199.19/acciones/public/viewacciones
</t>
  </si>
  <si>
    <t xml:space="preserve">Para el segundo semestre, en el mes de noviembre se realizó la actualización metodología de riesgos alineado a la guía para la administración del riesgo y el diseño de controles en entidades públicas. Código 100.01.01.01.P.02, Versión 07 y emisión del 01/11/2019.
Esta se evidencia en el Sistema de Gestión Integrado de la Institución (SGI) http://10.20.30.2:8000/sgi/portada
http://10.20.30.2:8000/sgi/documentos/P2-_ADMINISTRACION_DEL_RIESGO_V6.pdf
http://190.5.199.19/acciones/public/viewriesgos
</t>
  </si>
  <si>
    <t xml:space="preserve">Para el segundo semestre del año se realizó seguimiento a los riegos institucionales y de Corrupción donde se evidencio el cumplimiento del 85% de los riesgos Institucionales.
Evidencia control de asistencia seguimiento de tercera línea de defensa. Se recomienda que los lideres de proceso realicen su seguimiento como primera linea de defensa que son.
</t>
  </si>
  <si>
    <t xml:space="preserve">
Para el segundo semestre se realizo la racionalización del tramite certificado de notas, donde el estudiante puede descargar desde la pagina web institucional el recibo de pago, ahorrando tiempo y dinero por desplazamiento.</t>
  </si>
  <si>
    <t xml:space="preserve">Se realizó el desarrollo tecnológico cumplimiento con lo requerido en normatividad relacionada con Gobierno digital y ley de transparencia se incluyen en página institucional los siguientes campos: Registrar PQRS-FD, Registrar PQRS-FD anónima, Consultar una PQRS-FD, enlace denuncias a entes de control y vigilancia.
En formulario PQRS-FD dr incluyen Razón Social, NIt, País. Opción para elegir medio de respuesta
Información de costos asociados a la respuesta (si la respuesta implica un trámite el costo será el establecido en los derechos pecuniarios).
</t>
  </si>
  <si>
    <t>Se presentan los informes relacionados con la gestión institucional en el mes de enero y julio de la presente vigencia.
https://unimayor.edu.co/web/transparencia?layout=edit&amp;id=2852#informes</t>
  </si>
  <si>
    <t>Evaluar, actualizar en nuevo portal web la información mínima obligatoria establecida en la ley 1712 de 2014</t>
  </si>
  <si>
    <t>Durante los seguimientos se evidencio el avance en la actualización del portal conforme a la ley de transparencia, se realizó trabajo con los responsables de la información para publicación y actualización de la información Institucional. 
Esto se evidencia en el Seguimiento de Planeación.</t>
  </si>
  <si>
    <t>Implementación segunda fase de la implementación del Portal Web Unimayor para niños</t>
  </si>
  <si>
    <t>Se inicia trabajo en fase de contenido de animación de contenido unimayor para niños, con el programa de diseño visual. No se completó 50% de cumplimiento
Se realiza estudio de viabilidad para tecnologías de animación que cumplan la seguridad de la información en la página web.
  http://virtualunimayor.edu.co/UnimayorInfantil/
Fase de animación de contenidos de Unimayor para Niños
Estudios de viabilidad para tecnologías de animación que cumplan en la seguridad de la información en la página web0
D:\TIC TDR_104\C.104_TIC_2019\104.09_Gobierno_Digital\Unimayor para niños
Esta actividad se cumplio el 50% a lo cual se sugiere realizar las acciones pertinetes para su cumplimiento.</t>
  </si>
  <si>
    <t xml:space="preserve">Para la vigencia 2019 se publicaron 185 contratos en el SECOP y se adjudicaron 173. Los cuales se evidencian en la página de la siguiente forma.
Contratación Directa: 102 contratos publicados y adjudicados iniciando con el DIR 001-2019, Constancia 19-12-8845327 hasta el DIR-102-2019, Constancia 20-12-10266165.
Mínima Cuantía: 69 contratos publicados 58 adjudicados iniciando con el PSMC-001-2019, Constancia 19-13-8845096 desde el 10 de enero hasta el PSMC-069-2019, Constancia 19-13-10187065 de 12 de diciembre.
Selección Abreviada de Menor Cuantía: 14 contratos publicados y 13 adjudicados iniciando con el PSAMC-001-2019, Constancia 19-11-8842594 hasta el PSA-SIP-014-2019,  Constancia 19-9-462826.  
Licitación:  0 
Concurso de Méritos: 0
</t>
  </si>
  <si>
    <t xml:space="preserve">A través de la FanPage en Facebook, y del Buzón de Comentarios de Instagram, se recibieron dentro de los principales temas, las inquietudes sobre la Oferta Académica, las Opciones de Financiamiento de la Matrícula, la información sobre la interrupción extraordinaria de las actividades institucionales y sobre los eventos académicos, culturales y deportivos de la Institución. 
El SubProceso de comunicaciones se convierte en el canal intermediario entre el usuario de los diferentes grupos de valor, y los Procesos y SubProcesos institucionales que lideran las actividades, y quienes son los directamente responsables de orientar la respuesta frente a PQRS-F. 
Cada una de las inquietudes fueron resueltas a través del Buzón Interno de Mensajes.
Evidencia: Documento ‘Informe PQRS-F en Redes Sociales_1P-2019.
</t>
  </si>
  <si>
    <t xml:space="preserve">Fortalecer los canales de atención al ciudadano a través de las redes sociales institucionales. </t>
  </si>
  <si>
    <t>Generar espacio de participación al final de cada una de las noticias publicadas a través del portal web institucional</t>
  </si>
  <si>
    <t xml:space="preserve">Generar formularios electrónicos y promocionar la participación en los mismos a través de los medios institucionales
</t>
  </si>
  <si>
    <t xml:space="preserve">Dentro de las principales temas a los cuales se les generó un formulario electrónico en el portal institucional para la participación de nuestros grupos de valor, estuvieron la Rendición de Cuentas 2019, Vigencia 2018; la participación para propuestas sobre la nueva Misión y Visión UNIMAYOR; la participación para propuestas sobre el nuevo Reglamento Estudiantil; la participación para propuestas sobre el nuevo Proyecto Educativo Institucional; la Encuesta de Percepción Para Estudiantes UNIMAYOR y la Encuesta de Satisfacción sobre la Atención Recibida en UNIMAYOR. 
Para el 80% de los temas, se realizó una estrategia de comunicación multimedia para la promoción de este formulario electrónico de participación, a través de medios internos de Comunicación: Portal Institucional (Sección de Noticias, Banner, Sitios Internos, Ventanas emergentes), Redes Sociales (Muro, Portadas), E-Mail Marketing (Correos electrónicos dominio @unimayor.edu.co), Pantallas Internas de TV (Ubicadas en Sitios de Tránsito en dos sedes), Carteleras Institucionales.
Evidencias: 1. Informe de resultados enviados a Vicerrectoría, Planeación y SGI UNIMAYOR (Según quienes presentaron la necesidad del formulario de participación), 2. Histórico de Publicaciones en Medios Internos de Comunicación, 3. Correos enviados desde comunicaciones@unimayor.edu.co, 4. Piezas publicitarias archivas den PC de Diseño, Sub-Proceso de Comunicaciones
</t>
  </si>
  <si>
    <t>Se habilitó un espacio de participación escrita directa al final de cada Nota de Prensa, publicada en la sección de noticias del portal institucional de UNIMAYOR. El histórico de esta información queda registrado según el orden cronológico de la publicación. 
Evidencias: 1. Histórico de Comentarios u opiniones publicadas en la sección de noticias del portal institucional www.unimayor.edu.co. 2. Documento ‘Informe Comentarios en Portal Institucional 1P-2019’. 3. Pantallazo Espacio de Participación en Portal Institucional.</t>
  </si>
  <si>
    <t>Levantamiento del inventario de activos institucional, esquema de publicación e índice de información clasificada y reservada</t>
  </si>
  <si>
    <t>El Registro de Activos de Información en la IUCMC se actualizó y se publicó dando cumplimiento a la Ley 1712/2014, Ley de transparencia, como instrumento de gestión de la información y el acceso a la información pública. Se adoptó mediante aprobación en el Comité Integrado de Gestión y Desempeño de la institución de conformidad con la misma Ley el cumplimiento al Acuerdo 04 del AGN.   
El Índice de Información Clasificada en la institución, se actualizó dando cumplimiento a la Ley 1581/ 2012, Ley de Protección del dato personal y del dato Sensible. A la observancia de los tiempos exceptuados limitados propios del ejercicio deliberatorio en la función pública y lo mandatorio de rango constitucional. Se adoptó mediante aprobación en el Comité Integrado de Gestión y Desempeño institucional.
El instrumento de gestión de la información, Esquema de Publicación, se actualizó en cumplimiento de la Ley 1712/2014. El Procedimiento de consulta participativa se encuentra en fase de estructuración y caracterización para su implementación.
Evidencia: Acta No 02 de abril 2019 Comité de Gestión y Desempeño.</t>
  </si>
  <si>
    <t>Generación y publicación de los primeros conjuntos de Datos Abiertos.</t>
  </si>
  <si>
    <t xml:space="preserve">Para datos abiertos se identificaron 15 conjuntos los cuales se aprobaron en el comité de gestión y desempeño para su publicación en la plataforma: 
Programas ofertados
Semilleros de investigación
Títulos académicos personal administrativo contratista
Títulos académicos personal docente
Ubicación de sedes unimayor
Estudiantes admitidos y matriculados
Matriculados en casos especiales
Procedencia de estudiantes
Personal administrativo estructura
Personal administrativo  títulos académicos
Personal administrativo rango edad
Egresados
Movilidad
Inventario de activos.
Evidencia: https://unimayor.edu.co/web/transparencia
</t>
  </si>
  <si>
    <t>Publicar en página web informe de PQRS que ingresan a la Institución</t>
  </si>
  <si>
    <t xml:space="preserve">Durante la vigencia 2019 se realizo la publicación en página institucional de los respectivos informes de PQRS que ingresaron a la Institución.
Evidencia:
https://unimayor.edu.co/web/transparencia?layout=edit&amp;id=2847#ano-2019
</t>
  </si>
  <si>
    <t xml:space="preserve">Generar estrategia para socialización  del Código de Integridad adoptado por la Institución en conformidad con MIPG </t>
  </si>
  <si>
    <t xml:space="preserve">Se realizan dos jornadas de socialización para el primer semestre de 2019, en la cual se cuentan con los listados de asistencia. De fecha 3 de mayo de 2019 en donde se trataron los siguientes temas: Políticas y lineamientos institucionales código de integridad, políticas de calidad, ambiental, documental, prevención del daño antijurídico seguridad y salud en el trabajo. 
El 24 de mayo Yincana Coordinada por P.U Talento Humano en donde se socializó el Código de Integridad. 
Evidencia: Listado de asistencia socializaciones.
</t>
  </si>
  <si>
    <t xml:space="preserve">El avance de cumplimiento del sistema de seguridad de la información es de 47%, cumpliendo con 53 controles sobre un total de 114 controles a implementar. Con relación a la Matriz MSPI se tiene un avance del 38% de documentación vigente y el 10% de documentos que se deben actualizar. Quedando por realizar la actualización del 57% de documentación.
Se sugiere tomar medidas y acciones para que dentro del primer semestre del 2020 se cumpla con dicha actividad.
</t>
  </si>
  <si>
    <t>Continuar con el avance en la implementación de la política de Gobierno Digital.</t>
  </si>
  <si>
    <t>Identificar y mitigar los riesgos ambientales identificados a partir del contexto de la Institución</t>
  </si>
  <si>
    <t xml:space="preserve">En los meses de septiembre y diciembre del segundo semestre 2019 se realizó el seguimiento a las acciones propuestas para mitigar los riesgos ambientales. 
Evidencia: Formato Riesgos. Formato de seguimiento a la Planeación.  Formato de seguimiento SGI.
</t>
  </si>
  <si>
    <t xml:space="preserve">Se realizó la implementación del espacio web para la socialización de los grupos: Gobierno Digital, Sistemas de la Información,  Medios Educativos y Seguridad de la Información.
Se publicó el catálogo de servicios en la página web sección 11, Gobierno Digital /Transparencia MIPG.
Se realizó levantamiento y construcción del inventario de activos, esquema de publicación institucional, y el índice de información clasificada y reservada.
Evidencia: https://unimayor.edu.co/web/transparencia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</si>
</sst>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2"/>
  </numFmts>
  <fonts count="6" x14ac:knownFonts="1">
    <font>
      <sz val="11"/>
      <color theme="1"/>
      <name val="Calibri"/>
      <family val="2"/>
      <scheme val="minor"/>
    </font>
    <font>
      <sz val="11"/>
      <color theme="0"/>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s>
  <fills count="5">
    <fill>
      <patternFill patternType="none"/>
    </fill>
    <fill>
      <patternFill patternType="gray125"/>
    </fill>
    <fill>
      <patternFill patternType="solid">
        <fgColor theme="8"/>
      </patternFill>
    </fill>
    <fill>
      <patternFill patternType="solid">
        <fgColor rgb="FF0070C0"/>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2" borderId="0" applyNumberFormat="0" applyBorder="0" applyAlignment="0" applyProtection="0"/>
    <xf numFmtId="9" fontId="5" fillId="0" borderId="0" applyFont="0" applyFill="0" applyBorder="0" applyAlignment="0" applyProtection="0"/>
  </cellStyleXfs>
  <cellXfs count="97">
    <xf numFmtId="0" fontId="0" fillId="0" borderId="0" xfId="0"/>
    <xf numFmtId="0" fontId="0" fillId="0" borderId="1" xfId="0" applyBorder="1" applyAlignment="1">
      <alignment vertical="center" wrapText="1"/>
    </xf>
    <xf numFmtId="0" fontId="0" fillId="0" borderId="1" xfId="0" applyBorder="1" applyAlignment="1">
      <alignment vertical="top" wrapText="1"/>
    </xf>
    <xf numFmtId="0" fontId="0" fillId="3" borderId="6" xfId="0" applyFill="1" applyBorder="1" applyAlignment="1">
      <alignment horizontal="center" vertical="center" wrapText="1"/>
    </xf>
    <xf numFmtId="0" fontId="0" fillId="3" borderId="1" xfId="0" applyFill="1" applyBorder="1" applyAlignment="1">
      <alignment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0" fillId="3" borderId="7" xfId="0" applyFill="1" applyBorder="1" applyAlignment="1">
      <alignment horizontal="center"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2" fillId="0" borderId="0" xfId="0" applyFont="1" applyAlignment="1">
      <alignment vertical="center"/>
    </xf>
    <xf numFmtId="0" fontId="1" fillId="3" borderId="1" xfId="1" applyFill="1" applyBorder="1" applyAlignment="1">
      <alignment horizontal="center" vertical="center"/>
    </xf>
    <xf numFmtId="0" fontId="1" fillId="3" borderId="1" xfId="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9" fontId="0" fillId="0" borderId="1" xfId="0" applyNumberFormat="1" applyBorder="1" applyAlignment="1">
      <alignment horizontal="center" vertical="center" wrapText="1"/>
    </xf>
    <xf numFmtId="0" fontId="0" fillId="0" borderId="19" xfId="0" applyBorder="1"/>
    <xf numFmtId="0" fontId="0" fillId="0" borderId="0" xfId="0" applyBorder="1"/>
    <xf numFmtId="0" fontId="0" fillId="0" borderId="20" xfId="0" applyBorder="1"/>
    <xf numFmtId="0" fontId="3" fillId="0" borderId="21" xfId="0" applyFont="1" applyBorder="1"/>
    <xf numFmtId="0" fontId="3" fillId="0" borderId="23" xfId="0" applyFont="1" applyBorder="1"/>
    <xf numFmtId="0" fontId="0" fillId="0" borderId="6" xfId="0"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9" fontId="0" fillId="4" borderId="1" xfId="0" applyNumberFormat="1" applyFill="1" applyBorder="1" applyAlignment="1">
      <alignment horizontal="center" vertical="center" wrapText="1"/>
    </xf>
    <xf numFmtId="0" fontId="1" fillId="3" borderId="0" xfId="1" applyFill="1" applyBorder="1" applyAlignment="1">
      <alignment horizontal="center" vertical="center" wrapText="1"/>
    </xf>
    <xf numFmtId="9" fontId="0" fillId="0" borderId="0" xfId="0" applyNumberFormat="1"/>
    <xf numFmtId="9" fontId="0" fillId="0" borderId="0" xfId="2" applyNumberFormat="1" applyFont="1"/>
    <xf numFmtId="10" fontId="0" fillId="0" borderId="0" xfId="0" applyNumberFormat="1"/>
    <xf numFmtId="9" fontId="0" fillId="3" borderId="0" xfId="0" applyNumberFormat="1" applyFill="1"/>
    <xf numFmtId="10" fontId="0" fillId="3" borderId="0" xfId="0" applyNumberFormat="1" applyFill="1"/>
    <xf numFmtId="10" fontId="0" fillId="3" borderId="0" xfId="0" applyNumberFormat="1" applyFill="1" applyAlignment="1"/>
    <xf numFmtId="0" fontId="0" fillId="0" borderId="1" xfId="0" applyFill="1" applyBorder="1" applyAlignment="1">
      <alignment vertical="center" wrapText="1"/>
    </xf>
    <xf numFmtId="0" fontId="0" fillId="4" borderId="1" xfId="0" applyFill="1" applyBorder="1" applyAlignment="1">
      <alignment horizontal="left" vertical="center" wrapText="1"/>
    </xf>
    <xf numFmtId="0" fontId="0" fillId="0" borderId="0" xfId="0" applyAlignment="1">
      <alignment vertical="top"/>
    </xf>
    <xf numFmtId="0" fontId="0" fillId="4" borderId="1" xfId="0" applyFill="1" applyBorder="1" applyAlignment="1">
      <alignment horizontal="left" vertical="top" wrapText="1"/>
    </xf>
    <xf numFmtId="0" fontId="4" fillId="0" borderId="1" xfId="0" applyFont="1" applyFill="1" applyBorder="1" applyAlignment="1">
      <alignmen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4" xfId="0" applyFont="1" applyFill="1" applyBorder="1" applyAlignment="1">
      <alignment horizontal="left" vertical="top" wrapText="1"/>
    </xf>
    <xf numFmtId="0" fontId="0" fillId="0" borderId="7" xfId="0" applyBorder="1" applyAlignment="1">
      <alignment horizontal="center" vertical="center" wrapText="1"/>
    </xf>
    <xf numFmtId="0" fontId="1" fillId="3" borderId="1" xfId="1" applyFill="1"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0" borderId="1" xfId="0" applyFont="1" applyBorder="1" applyAlignment="1">
      <alignment horizontal="left"/>
    </xf>
    <xf numFmtId="0" fontId="0" fillId="0" borderId="22" xfId="0" applyFont="1" applyBorder="1" applyAlignment="1">
      <alignment horizontal="left"/>
    </xf>
    <xf numFmtId="0" fontId="0" fillId="0" borderId="1" xfId="0" applyFill="1" applyBorder="1" applyAlignment="1">
      <alignment horizontal="left"/>
    </xf>
    <xf numFmtId="0" fontId="0" fillId="0" borderId="22" xfId="0" applyFill="1"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1" xfId="0" applyBorder="1" applyAlignment="1">
      <alignment horizontal="left"/>
    </xf>
    <xf numFmtId="0" fontId="0" fillId="0" borderId="22" xfId="0" applyBorder="1" applyAlignment="1">
      <alignment horizontal="left"/>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3" fillId="0" borderId="8" xfId="0" applyFont="1" applyBorder="1" applyAlignment="1">
      <alignment horizontal="right" vertical="center" wrapText="1"/>
    </xf>
    <xf numFmtId="0" fontId="0" fillId="0" borderId="9" xfId="0" applyBorder="1" applyAlignment="1">
      <alignment horizontal="right" vertical="center" wrapText="1"/>
    </xf>
    <xf numFmtId="0" fontId="0" fillId="0" borderId="10" xfId="0" applyBorder="1" applyAlignment="1">
      <alignment horizontal="right" vertical="center" wrapText="1"/>
    </xf>
    <xf numFmtId="0" fontId="0" fillId="0" borderId="11" xfId="0" applyBorder="1" applyAlignment="1">
      <alignment horizontal="right" vertical="center" wrapText="1"/>
    </xf>
    <xf numFmtId="0" fontId="0" fillId="0" borderId="0" xfId="0" applyBorder="1" applyAlignment="1">
      <alignment horizontal="right" vertical="center" wrapText="1"/>
    </xf>
    <xf numFmtId="0" fontId="0" fillId="0" borderId="12" xfId="0" applyBorder="1" applyAlignment="1">
      <alignment horizontal="right" vertical="center" wrapText="1"/>
    </xf>
    <xf numFmtId="0" fontId="0" fillId="0" borderId="13" xfId="0" applyBorder="1" applyAlignment="1">
      <alignment horizontal="right" vertical="center" wrapText="1"/>
    </xf>
    <xf numFmtId="0" fontId="0" fillId="0" borderId="14" xfId="0" applyBorder="1" applyAlignment="1">
      <alignment horizontal="right" vertical="center" wrapText="1"/>
    </xf>
    <xf numFmtId="0" fontId="0" fillId="0" borderId="15" xfId="0" applyBorder="1" applyAlignment="1">
      <alignment horizontal="right"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10" fontId="0" fillId="0" borderId="0" xfId="0" applyNumberFormat="1" applyAlignment="1">
      <alignment horizontal="center" vertical="center"/>
    </xf>
    <xf numFmtId="9" fontId="0" fillId="0" borderId="0" xfId="0" applyNumberFormat="1" applyAlignment="1">
      <alignment horizontal="center" vertical="center"/>
    </xf>
  </cellXfs>
  <cellStyles count="3">
    <cellStyle name="Énfasis5" xfId="1" builtinId="45"/>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view="pageLayout" topLeftCell="A24" zoomScale="80" zoomScaleNormal="80" zoomScalePageLayoutView="80" workbookViewId="0">
      <selection sqref="A1:H1"/>
    </sheetView>
  </sheetViews>
  <sheetFormatPr baseColWidth="10" defaultRowHeight="15" x14ac:dyDescent="0.25"/>
  <cols>
    <col min="1" max="1" width="22" customWidth="1"/>
    <col min="2" max="2" width="24.85546875" customWidth="1"/>
    <col min="3" max="3" width="14.140625" customWidth="1"/>
    <col min="8" max="8" width="14.42578125" customWidth="1"/>
    <col min="9" max="9" width="11.42578125" hidden="1" customWidth="1"/>
    <col min="10" max="10" width="19.85546875" hidden="1" customWidth="1"/>
    <col min="11" max="11" width="25.42578125" hidden="1" customWidth="1"/>
  </cols>
  <sheetData>
    <row r="1" spans="1:12" ht="15.75" x14ac:dyDescent="0.25">
      <c r="A1" s="60" t="s">
        <v>0</v>
      </c>
      <c r="B1" s="61"/>
      <c r="C1" s="61"/>
      <c r="D1" s="61"/>
      <c r="E1" s="61"/>
      <c r="F1" s="61"/>
      <c r="G1" s="61"/>
      <c r="H1" s="62"/>
      <c r="I1" s="15"/>
      <c r="J1" s="15"/>
    </row>
    <row r="2" spans="1:12" x14ac:dyDescent="0.25">
      <c r="A2" s="21"/>
      <c r="B2" s="22"/>
      <c r="C2" s="22"/>
      <c r="D2" s="22"/>
      <c r="E2" s="22"/>
      <c r="F2" s="22"/>
      <c r="G2" s="22"/>
      <c r="H2" s="23"/>
    </row>
    <row r="3" spans="1:12" x14ac:dyDescent="0.25">
      <c r="A3" s="24" t="s">
        <v>1</v>
      </c>
      <c r="B3" s="66" t="s">
        <v>20</v>
      </c>
      <c r="C3" s="66"/>
      <c r="D3" s="66"/>
      <c r="E3" s="66"/>
      <c r="F3" s="66"/>
      <c r="G3" s="66"/>
      <c r="H3" s="67"/>
    </row>
    <row r="4" spans="1:12" x14ac:dyDescent="0.25">
      <c r="A4" s="24" t="s">
        <v>2</v>
      </c>
      <c r="B4" s="72" t="s">
        <v>49</v>
      </c>
      <c r="C4" s="72"/>
      <c r="D4" s="72"/>
      <c r="E4" s="72"/>
      <c r="F4" s="72"/>
      <c r="G4" s="72"/>
      <c r="H4" s="73"/>
      <c r="K4" t="s">
        <v>23</v>
      </c>
    </row>
    <row r="5" spans="1:12" x14ac:dyDescent="0.25">
      <c r="A5" s="24" t="s">
        <v>3</v>
      </c>
      <c r="B5" s="68" t="s">
        <v>48</v>
      </c>
      <c r="C5" s="68"/>
      <c r="D5" s="68"/>
      <c r="E5" s="68"/>
      <c r="F5" s="68"/>
      <c r="G5" s="68"/>
      <c r="H5" s="69"/>
    </row>
    <row r="6" spans="1:12" ht="15.75" thickBot="1" x14ac:dyDescent="0.3">
      <c r="A6" s="25" t="s">
        <v>4</v>
      </c>
      <c r="B6" s="70"/>
      <c r="C6" s="70"/>
      <c r="D6" s="70"/>
      <c r="E6" s="70"/>
      <c r="F6" s="70"/>
      <c r="G6" s="70"/>
      <c r="H6" s="71"/>
    </row>
    <row r="8" spans="1:12" ht="30" x14ac:dyDescent="0.25">
      <c r="A8" s="16" t="s">
        <v>4</v>
      </c>
      <c r="B8" s="17" t="s">
        <v>5</v>
      </c>
      <c r="C8" s="17" t="s">
        <v>6</v>
      </c>
      <c r="D8" s="17" t="s">
        <v>7</v>
      </c>
      <c r="E8" s="50" t="s">
        <v>8</v>
      </c>
      <c r="F8" s="50"/>
      <c r="G8" s="50"/>
      <c r="H8" s="50"/>
      <c r="I8" s="32" t="s">
        <v>26</v>
      </c>
      <c r="J8" s="32" t="s">
        <v>28</v>
      </c>
      <c r="K8" s="32" t="s">
        <v>29</v>
      </c>
    </row>
    <row r="9" spans="1:12" ht="138.75" customHeight="1" x14ac:dyDescent="0.25">
      <c r="A9" s="44" t="s">
        <v>9</v>
      </c>
      <c r="B9" s="28" t="s">
        <v>30</v>
      </c>
      <c r="C9" s="18">
        <v>1</v>
      </c>
      <c r="D9" s="20">
        <v>1</v>
      </c>
      <c r="E9" s="51" t="s">
        <v>50</v>
      </c>
      <c r="F9" s="52"/>
      <c r="G9" s="52"/>
      <c r="H9" s="53"/>
      <c r="I9" s="33">
        <v>0.2</v>
      </c>
      <c r="J9" s="34">
        <f>(D9*I9)/1</f>
        <v>0.2</v>
      </c>
      <c r="K9" s="96">
        <f>J14</f>
        <v>0.97000000000000008</v>
      </c>
    </row>
    <row r="10" spans="1:12" ht="210" customHeight="1" x14ac:dyDescent="0.25">
      <c r="A10" s="45"/>
      <c r="B10" s="28" t="s">
        <v>34</v>
      </c>
      <c r="C10" s="18">
        <v>1</v>
      </c>
      <c r="D10" s="20">
        <v>1</v>
      </c>
      <c r="E10" s="51" t="s">
        <v>51</v>
      </c>
      <c r="F10" s="52"/>
      <c r="G10" s="52"/>
      <c r="H10" s="53"/>
      <c r="I10" s="33">
        <v>0.2</v>
      </c>
      <c r="J10" s="34">
        <f t="shared" ref="J10:J13" si="0">(D10*I10)/1</f>
        <v>0.2</v>
      </c>
      <c r="K10" s="96"/>
      <c r="L10" t="s">
        <v>23</v>
      </c>
    </row>
    <row r="11" spans="1:12" ht="76.5" customHeight="1" x14ac:dyDescent="0.25">
      <c r="A11" s="45"/>
      <c r="B11" s="1" t="s">
        <v>33</v>
      </c>
      <c r="C11" s="18">
        <v>1</v>
      </c>
      <c r="D11" s="20">
        <v>1</v>
      </c>
      <c r="E11" s="57" t="s">
        <v>31</v>
      </c>
      <c r="F11" s="58"/>
      <c r="G11" s="58"/>
      <c r="H11" s="59"/>
      <c r="I11" s="33">
        <v>0.2</v>
      </c>
      <c r="J11" s="34">
        <f>(D11*I11)/1</f>
        <v>0.2</v>
      </c>
      <c r="K11" s="96"/>
    </row>
    <row r="12" spans="1:12" ht="66" customHeight="1" x14ac:dyDescent="0.25">
      <c r="A12" s="45"/>
      <c r="B12" s="1" t="s">
        <v>32</v>
      </c>
      <c r="C12" s="18">
        <v>1</v>
      </c>
      <c r="D12" s="20">
        <v>1</v>
      </c>
      <c r="E12" s="57" t="s">
        <v>36</v>
      </c>
      <c r="F12" s="58"/>
      <c r="G12" s="58"/>
      <c r="H12" s="59"/>
      <c r="I12" s="33">
        <v>0.2</v>
      </c>
      <c r="J12" s="34">
        <f>(D12*I12)/1</f>
        <v>0.2</v>
      </c>
      <c r="K12" s="96"/>
    </row>
    <row r="13" spans="1:12" ht="93" customHeight="1" x14ac:dyDescent="0.25">
      <c r="A13" s="45"/>
      <c r="B13" s="1" t="s">
        <v>35</v>
      </c>
      <c r="C13" s="18">
        <v>1</v>
      </c>
      <c r="D13" s="31">
        <v>0.85</v>
      </c>
      <c r="E13" s="54" t="s">
        <v>52</v>
      </c>
      <c r="F13" s="55"/>
      <c r="G13" s="55"/>
      <c r="H13" s="56"/>
      <c r="I13" s="33">
        <v>0.2</v>
      </c>
      <c r="J13" s="34">
        <f t="shared" si="0"/>
        <v>0.17</v>
      </c>
      <c r="K13" s="96"/>
    </row>
    <row r="14" spans="1:12" x14ac:dyDescent="0.25">
      <c r="A14" s="3"/>
      <c r="B14" s="4"/>
      <c r="C14" s="19"/>
      <c r="D14" s="19"/>
      <c r="E14" s="5"/>
      <c r="F14" s="6"/>
      <c r="G14" s="6"/>
      <c r="H14" s="7"/>
      <c r="I14" s="36">
        <f>SUM(I9:I13)</f>
        <v>1</v>
      </c>
      <c r="J14" s="36">
        <f>SUM(J9:J13)</f>
        <v>0.97000000000000008</v>
      </c>
      <c r="K14" s="96"/>
    </row>
    <row r="15" spans="1:12" ht="408.75" customHeight="1" x14ac:dyDescent="0.25">
      <c r="A15" s="44" t="s">
        <v>10</v>
      </c>
      <c r="B15" s="1" t="s">
        <v>24</v>
      </c>
      <c r="C15" s="18">
        <v>1</v>
      </c>
      <c r="D15" s="20">
        <v>1</v>
      </c>
      <c r="E15" s="51" t="s">
        <v>37</v>
      </c>
      <c r="F15" s="52"/>
      <c r="G15" s="52"/>
      <c r="H15" s="53"/>
      <c r="I15" s="33">
        <v>0.25</v>
      </c>
      <c r="J15" s="34">
        <f>(D15*I15)/1</f>
        <v>0.25</v>
      </c>
      <c r="K15" s="96">
        <f>J19</f>
        <v>1</v>
      </c>
    </row>
    <row r="16" spans="1:12" ht="210" customHeight="1" x14ac:dyDescent="0.25">
      <c r="A16" s="45"/>
      <c r="B16" s="28" t="s">
        <v>14</v>
      </c>
      <c r="C16" s="18">
        <v>1</v>
      </c>
      <c r="D16" s="20">
        <v>1</v>
      </c>
      <c r="E16" s="54" t="s">
        <v>38</v>
      </c>
      <c r="F16" s="55"/>
      <c r="G16" s="55"/>
      <c r="H16" s="56"/>
      <c r="I16" s="33">
        <v>0.25</v>
      </c>
      <c r="J16" s="34">
        <f t="shared" ref="J16:J18" si="1">(D16*I16)/1</f>
        <v>0.25</v>
      </c>
      <c r="K16" s="96"/>
    </row>
    <row r="17" spans="1:11" ht="111" customHeight="1" x14ac:dyDescent="0.25">
      <c r="A17" s="49"/>
      <c r="B17" s="42" t="s">
        <v>39</v>
      </c>
      <c r="C17" s="18">
        <v>1</v>
      </c>
      <c r="D17" s="20">
        <v>1</v>
      </c>
      <c r="E17" s="57" t="s">
        <v>53</v>
      </c>
      <c r="F17" s="58"/>
      <c r="G17" s="58"/>
      <c r="H17" s="59"/>
      <c r="I17" s="33">
        <v>0.25</v>
      </c>
      <c r="J17" s="34">
        <f t="shared" si="1"/>
        <v>0.25</v>
      </c>
      <c r="K17" s="96"/>
    </row>
    <row r="18" spans="1:11" ht="198.75" customHeight="1" x14ac:dyDescent="0.25">
      <c r="A18" s="26"/>
      <c r="B18" s="1" t="s">
        <v>40</v>
      </c>
      <c r="C18" s="18">
        <v>1</v>
      </c>
      <c r="D18" s="20">
        <v>1</v>
      </c>
      <c r="E18" s="51" t="s">
        <v>54</v>
      </c>
      <c r="F18" s="52"/>
      <c r="G18" s="52"/>
      <c r="H18" s="53"/>
      <c r="I18" s="33">
        <v>0.25</v>
      </c>
      <c r="J18" s="34">
        <f t="shared" si="1"/>
        <v>0.25</v>
      </c>
      <c r="K18" s="96"/>
    </row>
    <row r="19" spans="1:11" ht="15" customHeight="1" x14ac:dyDescent="0.25">
      <c r="A19" s="3"/>
      <c r="B19" s="4"/>
      <c r="C19" s="19"/>
      <c r="D19" s="19"/>
      <c r="E19" s="8"/>
      <c r="F19" s="9"/>
      <c r="G19" s="9"/>
      <c r="H19" s="10"/>
      <c r="I19" s="36">
        <f>SUM(I15:I18)</f>
        <v>1</v>
      </c>
      <c r="J19" s="36">
        <f>SUM(J15:J18)</f>
        <v>1</v>
      </c>
      <c r="K19" s="96"/>
    </row>
    <row r="20" spans="1:11" ht="161.25" customHeight="1" x14ac:dyDescent="0.25">
      <c r="A20" s="44" t="s">
        <v>11</v>
      </c>
      <c r="B20" s="1" t="s">
        <v>21</v>
      </c>
      <c r="C20" s="27">
        <v>2</v>
      </c>
      <c r="D20" s="20">
        <v>1</v>
      </c>
      <c r="E20" s="63" t="s">
        <v>41</v>
      </c>
      <c r="F20" s="64"/>
      <c r="G20" s="64"/>
      <c r="H20" s="65"/>
      <c r="I20" s="33">
        <v>0.5</v>
      </c>
      <c r="J20" s="34">
        <f t="shared" ref="J20" si="2">(D20*I20)/1</f>
        <v>0.5</v>
      </c>
      <c r="K20" s="96"/>
    </row>
    <row r="21" spans="1:11" ht="105" customHeight="1" x14ac:dyDescent="0.25">
      <c r="A21" s="45"/>
      <c r="B21" s="1" t="s">
        <v>25</v>
      </c>
      <c r="C21" s="27">
        <v>2</v>
      </c>
      <c r="D21" s="20">
        <v>1</v>
      </c>
      <c r="E21" s="57" t="s">
        <v>55</v>
      </c>
      <c r="F21" s="58"/>
      <c r="G21" s="58"/>
      <c r="H21" s="59"/>
      <c r="I21" s="33">
        <v>0.5</v>
      </c>
      <c r="J21" s="34">
        <f t="shared" ref="J21:J23" si="3">(D21*I21)/1</f>
        <v>0.5</v>
      </c>
      <c r="K21" s="96"/>
    </row>
    <row r="22" spans="1:11" ht="14.25" customHeight="1" x14ac:dyDescent="0.25">
      <c r="A22" s="11"/>
      <c r="B22" s="4"/>
      <c r="C22" s="19"/>
      <c r="D22" s="19"/>
      <c r="E22" s="12"/>
      <c r="F22" s="13"/>
      <c r="G22" s="13"/>
      <c r="H22" s="14"/>
      <c r="I22" s="36">
        <f>SUM(I20:I21)</f>
        <v>1</v>
      </c>
      <c r="J22" s="36">
        <f>SUM(J20:J21)</f>
        <v>1</v>
      </c>
      <c r="K22" s="96"/>
    </row>
    <row r="23" spans="1:11" ht="79.5" customHeight="1" x14ac:dyDescent="0.25">
      <c r="A23" s="44" t="s">
        <v>12</v>
      </c>
      <c r="B23" s="1" t="s">
        <v>42</v>
      </c>
      <c r="C23" s="18">
        <v>1</v>
      </c>
      <c r="D23" s="20">
        <v>1</v>
      </c>
      <c r="E23" s="57" t="s">
        <v>43</v>
      </c>
      <c r="F23" s="58"/>
      <c r="G23" s="58"/>
      <c r="H23" s="59"/>
      <c r="I23" s="35">
        <v>0.33329999999999999</v>
      </c>
      <c r="J23" s="34">
        <f t="shared" si="3"/>
        <v>0.33329999999999999</v>
      </c>
      <c r="K23" s="95">
        <f>J30</f>
        <v>0.99990000000000001</v>
      </c>
    </row>
    <row r="24" spans="1:11" ht="122.25" customHeight="1" x14ac:dyDescent="0.25">
      <c r="A24" s="45"/>
      <c r="B24" s="1" t="s">
        <v>44</v>
      </c>
      <c r="C24" s="18">
        <v>1</v>
      </c>
      <c r="D24" s="20">
        <v>1</v>
      </c>
      <c r="E24" s="54" t="s">
        <v>45</v>
      </c>
      <c r="F24" s="55"/>
      <c r="G24" s="55"/>
      <c r="H24" s="56"/>
      <c r="I24" s="35">
        <v>0.33329999999999999</v>
      </c>
      <c r="J24" s="34">
        <f t="shared" ref="J24:J29" si="4">(D24*I24)/1</f>
        <v>0.33329999999999999</v>
      </c>
      <c r="K24" s="95"/>
    </row>
    <row r="25" spans="1:11" ht="162" customHeight="1" x14ac:dyDescent="0.25">
      <c r="A25" s="45"/>
      <c r="B25" s="1" t="s">
        <v>46</v>
      </c>
      <c r="C25" s="18">
        <v>1</v>
      </c>
      <c r="D25" s="20">
        <v>1</v>
      </c>
      <c r="E25" s="57" t="s">
        <v>47</v>
      </c>
      <c r="F25" s="58"/>
      <c r="G25" s="58"/>
      <c r="H25" s="59"/>
      <c r="I25" s="35">
        <v>0.33329999999999999</v>
      </c>
      <c r="J25" s="34">
        <f t="shared" si="4"/>
        <v>0.33329999999999999</v>
      </c>
      <c r="K25" s="95"/>
    </row>
    <row r="26" spans="1:11" ht="115.5" hidden="1" customHeight="1" x14ac:dyDescent="0.25">
      <c r="A26" s="45"/>
      <c r="B26" s="2"/>
      <c r="C26" s="18"/>
      <c r="D26" s="20"/>
      <c r="E26" s="57"/>
      <c r="F26" s="58"/>
      <c r="G26" s="58"/>
      <c r="H26" s="59"/>
      <c r="I26" s="35">
        <v>0.1429</v>
      </c>
      <c r="J26" s="34">
        <f t="shared" si="4"/>
        <v>0</v>
      </c>
      <c r="K26" s="95"/>
    </row>
    <row r="27" spans="1:11" ht="166.5" hidden="1" customHeight="1" x14ac:dyDescent="0.25">
      <c r="A27" s="45"/>
      <c r="B27" s="29"/>
      <c r="C27" s="30"/>
      <c r="D27" s="31"/>
      <c r="E27" s="54"/>
      <c r="F27" s="55"/>
      <c r="G27" s="55"/>
      <c r="H27" s="56"/>
      <c r="I27" s="35">
        <v>0.1429</v>
      </c>
      <c r="J27" s="34">
        <f t="shared" si="4"/>
        <v>0</v>
      </c>
      <c r="K27" s="95"/>
    </row>
    <row r="28" spans="1:11" ht="93.75" hidden="1" customHeight="1" x14ac:dyDescent="0.25">
      <c r="A28" s="45"/>
      <c r="B28" s="28"/>
      <c r="C28" s="18">
        <v>1</v>
      </c>
      <c r="D28" s="20"/>
      <c r="E28" s="57"/>
      <c r="F28" s="58"/>
      <c r="G28" s="58"/>
      <c r="H28" s="59"/>
      <c r="I28" s="35">
        <v>0.14299999999999999</v>
      </c>
      <c r="J28" s="34">
        <f t="shared" si="4"/>
        <v>0</v>
      </c>
      <c r="K28" s="95"/>
    </row>
    <row r="29" spans="1:11" ht="225.75" hidden="1" customHeight="1" x14ac:dyDescent="0.25">
      <c r="A29" s="45"/>
      <c r="B29" s="39"/>
      <c r="C29" s="18"/>
      <c r="D29" s="31"/>
      <c r="E29" s="54"/>
      <c r="F29" s="55"/>
      <c r="G29" s="55"/>
      <c r="H29" s="56"/>
      <c r="I29" s="35">
        <v>0.14299999999999999</v>
      </c>
      <c r="J29" s="34">
        <f t="shared" si="4"/>
        <v>0</v>
      </c>
      <c r="K29" s="95"/>
    </row>
    <row r="30" spans="1:11" x14ac:dyDescent="0.25">
      <c r="A30" s="4"/>
      <c r="B30" s="4"/>
      <c r="C30" s="19"/>
      <c r="D30" s="19"/>
      <c r="E30" s="12"/>
      <c r="F30" s="13"/>
      <c r="G30" s="13"/>
      <c r="H30" s="14"/>
      <c r="I30" s="36">
        <f>SUM(I23:I29)</f>
        <v>1.5717000000000001</v>
      </c>
      <c r="J30" s="37">
        <f>SUM(J23:J29)</f>
        <v>0.99990000000000001</v>
      </c>
      <c r="K30" s="95"/>
    </row>
    <row r="31" spans="1:11" ht="107.25" customHeight="1" x14ac:dyDescent="0.25">
      <c r="A31" s="44" t="s">
        <v>13</v>
      </c>
      <c r="B31" s="1" t="s">
        <v>56</v>
      </c>
      <c r="C31" s="18">
        <v>1</v>
      </c>
      <c r="D31" s="20">
        <v>0.9</v>
      </c>
      <c r="E31" s="80" t="s">
        <v>57</v>
      </c>
      <c r="F31" s="81"/>
      <c r="G31" s="81"/>
      <c r="H31" s="82"/>
      <c r="I31" s="35">
        <v>0.1111</v>
      </c>
      <c r="J31" s="34">
        <f t="shared" ref="J31" si="5">(D31*I31)/1</f>
        <v>9.9990000000000009E-2</v>
      </c>
      <c r="K31" s="95">
        <f>J40</f>
        <v>0.82213999999999987</v>
      </c>
    </row>
    <row r="32" spans="1:11" ht="314.25" customHeight="1" x14ac:dyDescent="0.25">
      <c r="A32" s="45"/>
      <c r="B32" s="29" t="s">
        <v>58</v>
      </c>
      <c r="C32" s="18">
        <v>1</v>
      </c>
      <c r="D32" s="20">
        <v>0.5</v>
      </c>
      <c r="E32" s="63" t="s">
        <v>59</v>
      </c>
      <c r="F32" s="64"/>
      <c r="G32" s="64"/>
      <c r="H32" s="65"/>
      <c r="I32" s="35">
        <v>0.1111</v>
      </c>
      <c r="J32" s="34">
        <f t="shared" ref="J32:J41" si="6">(D32*I32)/1</f>
        <v>5.5550000000000002E-2</v>
      </c>
      <c r="K32" s="95"/>
    </row>
    <row r="33" spans="1:11" ht="276.75" customHeight="1" x14ac:dyDescent="0.25">
      <c r="A33" s="45"/>
      <c r="B33" s="43" t="s">
        <v>15</v>
      </c>
      <c r="C33" s="18">
        <v>1</v>
      </c>
      <c r="D33" s="20">
        <v>1</v>
      </c>
      <c r="E33" s="51" t="s">
        <v>60</v>
      </c>
      <c r="F33" s="52"/>
      <c r="G33" s="52"/>
      <c r="H33" s="53"/>
      <c r="I33" s="35">
        <v>0.1111</v>
      </c>
      <c r="J33" s="34">
        <f t="shared" si="6"/>
        <v>0.1111</v>
      </c>
      <c r="K33" s="95"/>
    </row>
    <row r="34" spans="1:11" ht="303" customHeight="1" x14ac:dyDescent="0.25">
      <c r="A34" s="45"/>
      <c r="B34" s="29" t="s">
        <v>62</v>
      </c>
      <c r="C34" s="18">
        <v>1</v>
      </c>
      <c r="D34" s="20">
        <v>1</v>
      </c>
      <c r="E34" s="51" t="s">
        <v>61</v>
      </c>
      <c r="F34" s="52"/>
      <c r="G34" s="52"/>
      <c r="H34" s="53"/>
      <c r="I34" s="35">
        <v>0.1111</v>
      </c>
      <c r="J34" s="34">
        <f t="shared" si="6"/>
        <v>0.1111</v>
      </c>
      <c r="K34" s="95"/>
    </row>
    <row r="35" spans="1:11" ht="183" customHeight="1" x14ac:dyDescent="0.25">
      <c r="A35" s="45"/>
      <c r="B35" s="29" t="s">
        <v>63</v>
      </c>
      <c r="C35" s="18">
        <v>1</v>
      </c>
      <c r="D35" s="31">
        <v>1</v>
      </c>
      <c r="E35" s="51" t="s">
        <v>66</v>
      </c>
      <c r="F35" s="52"/>
      <c r="G35" s="52"/>
      <c r="H35" s="53"/>
      <c r="I35" s="35">
        <v>0.1111</v>
      </c>
      <c r="J35" s="34">
        <f t="shared" si="6"/>
        <v>0.1111</v>
      </c>
      <c r="K35" s="95"/>
    </row>
    <row r="36" spans="1:11" ht="408.75" customHeight="1" x14ac:dyDescent="0.25">
      <c r="A36" s="45"/>
      <c r="B36" s="29" t="s">
        <v>64</v>
      </c>
      <c r="C36" s="18">
        <v>1</v>
      </c>
      <c r="D36" s="20">
        <v>1</v>
      </c>
      <c r="E36" s="51" t="s">
        <v>65</v>
      </c>
      <c r="F36" s="52"/>
      <c r="G36" s="52"/>
      <c r="H36" s="53"/>
      <c r="I36" s="35">
        <v>0.1111</v>
      </c>
      <c r="J36" s="34">
        <f t="shared" si="6"/>
        <v>0.1111</v>
      </c>
      <c r="K36" s="95"/>
    </row>
    <row r="37" spans="1:11" ht="362.25" customHeight="1" x14ac:dyDescent="0.25">
      <c r="A37" s="45"/>
      <c r="B37" s="40" t="s">
        <v>67</v>
      </c>
      <c r="C37" s="18">
        <v>1</v>
      </c>
      <c r="D37" s="20">
        <v>1</v>
      </c>
      <c r="E37" s="57" t="s">
        <v>68</v>
      </c>
      <c r="F37" s="58"/>
      <c r="G37" s="58"/>
      <c r="H37" s="59"/>
      <c r="I37" s="35">
        <v>0.1111</v>
      </c>
      <c r="J37" s="34">
        <f t="shared" si="6"/>
        <v>0.1111</v>
      </c>
      <c r="K37" s="95"/>
    </row>
    <row r="38" spans="1:11" ht="285.75" customHeight="1" x14ac:dyDescent="0.25">
      <c r="A38" s="45"/>
      <c r="B38" s="40" t="s">
        <v>69</v>
      </c>
      <c r="C38" s="30">
        <v>1</v>
      </c>
      <c r="D38" s="31">
        <v>1</v>
      </c>
      <c r="E38" s="54" t="s">
        <v>70</v>
      </c>
      <c r="F38" s="55"/>
      <c r="G38" s="55"/>
      <c r="H38" s="56"/>
      <c r="I38" s="35">
        <v>0.1111</v>
      </c>
      <c r="J38" s="34"/>
      <c r="K38" s="95"/>
    </row>
    <row r="39" spans="1:11" ht="106.5" customHeight="1" x14ac:dyDescent="0.25">
      <c r="A39" s="49"/>
      <c r="B39" s="40" t="s">
        <v>71</v>
      </c>
      <c r="C39" s="30">
        <v>1</v>
      </c>
      <c r="D39" s="31">
        <v>1</v>
      </c>
      <c r="E39" s="54" t="s">
        <v>72</v>
      </c>
      <c r="F39" s="55"/>
      <c r="G39" s="55"/>
      <c r="H39" s="56"/>
      <c r="I39" s="35">
        <v>0.1111</v>
      </c>
      <c r="J39" s="34">
        <f t="shared" si="6"/>
        <v>0.1111</v>
      </c>
      <c r="K39" s="95"/>
    </row>
    <row r="40" spans="1:11" x14ac:dyDescent="0.25">
      <c r="A40" s="4"/>
      <c r="B40" s="4"/>
      <c r="C40" s="19"/>
      <c r="D40" s="19"/>
      <c r="E40" s="12"/>
      <c r="F40" s="13"/>
      <c r="G40" s="13"/>
      <c r="H40" s="14"/>
      <c r="I40" s="35">
        <f>SUM(I31:I39)</f>
        <v>0.9998999999999999</v>
      </c>
      <c r="J40" s="35">
        <f>SUM(J31:J39)</f>
        <v>0.82213999999999987</v>
      </c>
      <c r="K40" s="95"/>
    </row>
    <row r="41" spans="1:11" ht="195.75" customHeight="1" x14ac:dyDescent="0.25">
      <c r="A41" s="44" t="s">
        <v>16</v>
      </c>
      <c r="B41" s="29" t="s">
        <v>73</v>
      </c>
      <c r="C41" s="30">
        <v>1</v>
      </c>
      <c r="D41" s="31">
        <v>1</v>
      </c>
      <c r="E41" s="46" t="s">
        <v>74</v>
      </c>
      <c r="F41" s="47"/>
      <c r="G41" s="47"/>
      <c r="H41" s="48"/>
      <c r="I41" s="35">
        <v>0.25</v>
      </c>
      <c r="J41" s="34">
        <f t="shared" si="6"/>
        <v>0.25</v>
      </c>
      <c r="K41" s="95">
        <f>J45</f>
        <v>0.625</v>
      </c>
    </row>
    <row r="42" spans="1:11" ht="185.25" customHeight="1" x14ac:dyDescent="0.25">
      <c r="A42" s="45"/>
      <c r="B42" s="40" t="s">
        <v>22</v>
      </c>
      <c r="C42" s="30">
        <v>1</v>
      </c>
      <c r="D42" s="31">
        <v>0.5</v>
      </c>
      <c r="E42" s="54" t="s">
        <v>75</v>
      </c>
      <c r="F42" s="55"/>
      <c r="G42" s="55"/>
      <c r="H42" s="56"/>
      <c r="I42" s="35">
        <v>0.25</v>
      </c>
      <c r="J42" s="34">
        <f t="shared" ref="J42:J44" si="7">(D42*I42)/1</f>
        <v>0.125</v>
      </c>
      <c r="K42" s="95"/>
    </row>
    <row r="43" spans="1:11" ht="247.5" customHeight="1" x14ac:dyDescent="0.25">
      <c r="A43" s="45"/>
      <c r="B43" s="40" t="s">
        <v>76</v>
      </c>
      <c r="C43" s="30">
        <v>1</v>
      </c>
      <c r="D43" s="31">
        <v>0.8</v>
      </c>
      <c r="E43" s="54" t="s">
        <v>79</v>
      </c>
      <c r="F43" s="55"/>
      <c r="G43" s="55"/>
      <c r="H43" s="56"/>
      <c r="I43" s="35">
        <v>0.25</v>
      </c>
      <c r="J43" s="34"/>
      <c r="K43" s="95"/>
    </row>
    <row r="44" spans="1:11" ht="126" customHeight="1" x14ac:dyDescent="0.25">
      <c r="A44" s="49"/>
      <c r="B44" s="40" t="s">
        <v>77</v>
      </c>
      <c r="C44" s="18">
        <v>2</v>
      </c>
      <c r="D44" s="20">
        <v>1</v>
      </c>
      <c r="E44" s="92" t="s">
        <v>78</v>
      </c>
      <c r="F44" s="93"/>
      <c r="G44" s="93"/>
      <c r="H44" s="94"/>
      <c r="I44" s="35">
        <v>0.25</v>
      </c>
      <c r="J44" s="34">
        <f t="shared" si="7"/>
        <v>0.25</v>
      </c>
      <c r="K44" s="95"/>
    </row>
    <row r="45" spans="1:11" ht="15" customHeight="1" x14ac:dyDescent="0.25">
      <c r="A45" s="83" t="s">
        <v>27</v>
      </c>
      <c r="B45" s="84"/>
      <c r="C45" s="84"/>
      <c r="D45" s="84"/>
      <c r="E45" s="84"/>
      <c r="F45" s="84"/>
      <c r="G45" s="84"/>
      <c r="H45" s="85"/>
      <c r="I45" s="37">
        <f>SUM(I41:I44)</f>
        <v>1</v>
      </c>
      <c r="J45" s="37">
        <f>SUM(J41:J44)</f>
        <v>0.625</v>
      </c>
      <c r="K45" s="38">
        <f>AVERAGE(K9:K44)</f>
        <v>0.88340799999999997</v>
      </c>
    </row>
    <row r="46" spans="1:11" x14ac:dyDescent="0.25">
      <c r="A46" s="86"/>
      <c r="B46" s="87"/>
      <c r="C46" s="87"/>
      <c r="D46" s="87"/>
      <c r="E46" s="87"/>
      <c r="F46" s="87"/>
      <c r="G46" s="87"/>
      <c r="H46" s="88"/>
    </row>
    <row r="47" spans="1:11" x14ac:dyDescent="0.25">
      <c r="A47" s="89"/>
      <c r="B47" s="90"/>
      <c r="C47" s="90"/>
      <c r="D47" s="90"/>
      <c r="E47" s="90"/>
      <c r="F47" s="90"/>
      <c r="G47" s="90"/>
      <c r="H47" s="91"/>
    </row>
    <row r="48" spans="1:11" x14ac:dyDescent="0.25">
      <c r="A48" s="74" t="s">
        <v>17</v>
      </c>
      <c r="B48" s="77"/>
      <c r="C48" s="78"/>
      <c r="D48" s="78"/>
      <c r="E48" s="78"/>
      <c r="F48" s="78"/>
      <c r="G48" s="78"/>
      <c r="H48" s="79"/>
    </row>
    <row r="49" spans="1:8" x14ac:dyDescent="0.25">
      <c r="A49" s="75"/>
      <c r="B49" s="77" t="s">
        <v>19</v>
      </c>
      <c r="C49" s="78"/>
      <c r="D49" s="78"/>
      <c r="E49" s="78"/>
      <c r="F49" s="78"/>
      <c r="G49" s="78"/>
      <c r="H49" s="79"/>
    </row>
    <row r="50" spans="1:8" x14ac:dyDescent="0.25">
      <c r="A50" s="76"/>
      <c r="B50" s="77" t="s">
        <v>18</v>
      </c>
      <c r="C50" s="78"/>
      <c r="D50" s="78"/>
      <c r="E50" s="78"/>
      <c r="F50" s="78"/>
      <c r="G50" s="78"/>
      <c r="H50" s="79"/>
    </row>
    <row r="53" spans="1:8" x14ac:dyDescent="0.25">
      <c r="B53" t="s">
        <v>23</v>
      </c>
    </row>
    <row r="54" spans="1:8" x14ac:dyDescent="0.25">
      <c r="H54" s="41"/>
    </row>
  </sheetData>
  <mergeCells count="53">
    <mergeCell ref="K41:K44"/>
    <mergeCell ref="K9:K14"/>
    <mergeCell ref="K15:K22"/>
    <mergeCell ref="K23:K30"/>
    <mergeCell ref="K31:K40"/>
    <mergeCell ref="A48:A50"/>
    <mergeCell ref="B50:H50"/>
    <mergeCell ref="B49:H49"/>
    <mergeCell ref="B48:H48"/>
    <mergeCell ref="A31:A39"/>
    <mergeCell ref="E39:H39"/>
    <mergeCell ref="E37:H37"/>
    <mergeCell ref="E31:H31"/>
    <mergeCell ref="E32:H32"/>
    <mergeCell ref="E33:H33"/>
    <mergeCell ref="E34:H34"/>
    <mergeCell ref="E35:H35"/>
    <mergeCell ref="A45:H47"/>
    <mergeCell ref="E44:H44"/>
    <mergeCell ref="E42:H42"/>
    <mergeCell ref="E36:H36"/>
    <mergeCell ref="A1:H1"/>
    <mergeCell ref="E16:H16"/>
    <mergeCell ref="E17:H17"/>
    <mergeCell ref="E20:H20"/>
    <mergeCell ref="E21:H21"/>
    <mergeCell ref="A9:A13"/>
    <mergeCell ref="A15:A17"/>
    <mergeCell ref="E9:H9"/>
    <mergeCell ref="E10:H10"/>
    <mergeCell ref="E11:H11"/>
    <mergeCell ref="E13:H13"/>
    <mergeCell ref="E15:H15"/>
    <mergeCell ref="B3:H3"/>
    <mergeCell ref="B5:H5"/>
    <mergeCell ref="B6:H6"/>
    <mergeCell ref="B4:H4"/>
    <mergeCell ref="A20:A21"/>
    <mergeCell ref="E41:H41"/>
    <mergeCell ref="A41:A44"/>
    <mergeCell ref="E8:H8"/>
    <mergeCell ref="E18:H18"/>
    <mergeCell ref="E29:H29"/>
    <mergeCell ref="E28:H28"/>
    <mergeCell ref="E23:H23"/>
    <mergeCell ref="E26:H26"/>
    <mergeCell ref="E27:H27"/>
    <mergeCell ref="E24:H24"/>
    <mergeCell ref="E25:H25"/>
    <mergeCell ref="A23:A29"/>
    <mergeCell ref="E12:H12"/>
    <mergeCell ref="E38:H38"/>
    <mergeCell ref="E43:H43"/>
  </mergeCells>
  <pageMargins left="0.7" right="0.7" top="0.75" bottom="0.75" header="0.3" footer="0.3"/>
  <pageSetup orientation="landscape" horizontalDpi="1200" verticalDpi="1200" r:id="rId1"/>
  <headerFooter>
    <oddFooter xml:space="preserve">&amp;L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Institucion Universitaria Colegio Mayor del Cauca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Suporte_autoev</dc:creator>
  <cp:lastModifiedBy>Control Interno</cp:lastModifiedBy>
  <cp:lastPrinted>2020-02-01T04:41:40Z</cp:lastPrinted>
  <dcterms:created xsi:type="dcterms:W3CDTF">2017-05-03T15:13:22Z</dcterms:created>
  <dcterms:modified xsi:type="dcterms:W3CDTF">2020-02-01T04:43:00Z</dcterms:modified>
</cp:coreProperties>
</file>