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05" windowWidth="11220" windowHeight="8085"/>
  </bookViews>
  <sheets>
    <sheet name="tablero" sheetId="4" r:id="rId1"/>
  </sheets>
  <definedNames>
    <definedName name="_xlnm._FilterDatabase" localSheetId="0" hidden="1">tablero!$A$3:$BD$230</definedName>
  </definedNames>
  <calcPr calcId="145621"/>
</workbook>
</file>

<file path=xl/calcChain.xml><?xml version="1.0" encoding="utf-8"?>
<calcChain xmlns="http://schemas.openxmlformats.org/spreadsheetml/2006/main">
  <c r="I289" i="4" l="1"/>
  <c r="H289" i="4"/>
  <c r="G289" i="4"/>
  <c r="F289" i="4"/>
  <c r="J288" i="4"/>
  <c r="F295" i="4" s="1"/>
  <c r="J287" i="4"/>
  <c r="G294" i="4" s="1"/>
  <c r="J286" i="4"/>
  <c r="H293" i="4" s="1"/>
  <c r="J285" i="4"/>
  <c r="I292" i="4" s="1"/>
  <c r="J289" i="4" l="1"/>
  <c r="F297" i="4" s="1"/>
  <c r="F292" i="4"/>
  <c r="I293" i="4"/>
  <c r="H294" i="4"/>
  <c r="G295" i="4"/>
  <c r="G292" i="4"/>
  <c r="F293" i="4"/>
  <c r="I294" i="4"/>
  <c r="H295" i="4"/>
  <c r="H292" i="4"/>
  <c r="G293" i="4"/>
  <c r="F294" i="4"/>
  <c r="I295" i="4"/>
  <c r="J294" i="4" l="1"/>
  <c r="G297" i="4"/>
  <c r="I297" i="4"/>
  <c r="H297" i="4"/>
  <c r="J292" i="4"/>
  <c r="J295" i="4"/>
  <c r="J293" i="4"/>
  <c r="N131" i="4"/>
  <c r="J297" i="4" l="1"/>
  <c r="F269" i="4"/>
  <c r="G269" i="4"/>
  <c r="H269" i="4"/>
  <c r="I269" i="4"/>
  <c r="T274" i="4"/>
  <c r="T277" i="4" s="1"/>
  <c r="S273" i="4"/>
  <c r="S274" i="4" s="1"/>
  <c r="S275" i="4" s="1"/>
  <c r="S276" i="4" s="1"/>
  <c r="L269" i="4"/>
  <c r="K269" i="4"/>
  <c r="J268" i="4"/>
  <c r="G275" i="4" s="1"/>
  <c r="J267" i="4"/>
  <c r="G274" i="4" s="1"/>
  <c r="J266" i="4"/>
  <c r="F273" i="4" s="1"/>
  <c r="J265" i="4"/>
  <c r="H272" i="4" s="1"/>
  <c r="I273" i="4" l="1"/>
  <c r="G272" i="4"/>
  <c r="I272" i="4"/>
  <c r="F274" i="4"/>
  <c r="F275" i="4"/>
  <c r="G273" i="4"/>
  <c r="H274" i="4"/>
  <c r="H275" i="4"/>
  <c r="J269" i="4"/>
  <c r="H277" i="4" s="1"/>
  <c r="F272" i="4"/>
  <c r="H273" i="4"/>
  <c r="I274" i="4"/>
  <c r="I275" i="4"/>
  <c r="N26" i="4"/>
  <c r="J275" i="4" l="1"/>
  <c r="J273" i="4"/>
  <c r="J274" i="4"/>
  <c r="J272" i="4"/>
  <c r="F277" i="4"/>
  <c r="G277" i="4"/>
  <c r="I277" i="4"/>
  <c r="G279" i="4" l="1"/>
  <c r="J277" i="4"/>
  <c r="T249" i="4"/>
  <c r="T252" i="4" s="1"/>
  <c r="S248" i="4" l="1"/>
  <c r="S249" i="4" s="1"/>
  <c r="S250" i="4" s="1"/>
  <c r="S251" i="4" s="1"/>
  <c r="Q243" i="4" l="1"/>
  <c r="K250" i="4" s="1"/>
  <c r="Q242" i="4"/>
  <c r="K249" i="4" s="1"/>
  <c r="Q241" i="4"/>
  <c r="K248" i="4" s="1"/>
  <c r="Q240" i="4"/>
  <c r="K247" i="4" s="1"/>
  <c r="L244" i="4"/>
  <c r="J242" i="4"/>
  <c r="F249" i="4" s="1"/>
  <c r="J243" i="4"/>
  <c r="F250" i="4" s="1"/>
  <c r="J241" i="4"/>
  <c r="I248" i="4" s="1"/>
  <c r="J240" i="4"/>
  <c r="H247" i="4" s="1"/>
  <c r="G244" i="4"/>
  <c r="H244" i="4"/>
  <c r="I244" i="4"/>
  <c r="K244" i="4"/>
  <c r="F244" i="4"/>
  <c r="Q244" i="4" l="1"/>
  <c r="K252" i="4" s="1"/>
  <c r="H250" i="4"/>
  <c r="I250" i="4"/>
  <c r="G250" i="4"/>
  <c r="G249" i="4"/>
  <c r="H249" i="4"/>
  <c r="I249" i="4"/>
  <c r="J244" i="4"/>
  <c r="G252" i="4" s="1"/>
  <c r="G248" i="4"/>
  <c r="F248" i="4"/>
  <c r="H248" i="4"/>
  <c r="F247" i="4"/>
  <c r="I247" i="4"/>
  <c r="G247" i="4"/>
  <c r="J236" i="4"/>
  <c r="I236" i="4"/>
  <c r="H236" i="4"/>
  <c r="G236" i="4"/>
  <c r="F236" i="4"/>
  <c r="Q235" i="4"/>
  <c r="Q234" i="4"/>
  <c r="Q233" i="4"/>
  <c r="Q236" i="4" l="1"/>
  <c r="J250" i="4"/>
  <c r="J249" i="4"/>
  <c r="J248" i="4"/>
  <c r="F252" i="4"/>
  <c r="H252" i="4"/>
  <c r="I252" i="4"/>
  <c r="J247" i="4"/>
  <c r="J252" i="4" l="1"/>
</calcChain>
</file>

<file path=xl/comments1.xml><?xml version="1.0" encoding="utf-8"?>
<comments xmlns="http://schemas.openxmlformats.org/spreadsheetml/2006/main">
  <authors>
    <author>IUCMC</author>
  </authors>
  <commentList>
    <comment ref="K118" authorId="0">
      <text>
        <r>
          <rPr>
            <b/>
            <sz val="9"/>
            <color indexed="81"/>
            <rFont val="Tahoma"/>
            <family val="2"/>
          </rPr>
          <t>IUCMC:</t>
        </r>
        <r>
          <rPr>
            <sz val="9"/>
            <color indexed="81"/>
            <rFont val="Tahoma"/>
            <family val="2"/>
          </rPr>
          <t xml:space="preserve">
OLE 2014)</t>
        </r>
      </text>
    </comment>
    <comment ref="L118" authorId="0">
      <text>
        <r>
          <rPr>
            <b/>
            <sz val="9"/>
            <color indexed="81"/>
            <rFont val="Tahoma"/>
            <family val="2"/>
          </rPr>
          <t>IUCMC:</t>
        </r>
        <r>
          <rPr>
            <sz val="9"/>
            <color indexed="81"/>
            <rFont val="Tahoma"/>
            <family val="2"/>
          </rPr>
          <t xml:space="preserve">
OLE 2015</t>
        </r>
      </text>
    </comment>
  </commentList>
</comments>
</file>

<file path=xl/sharedStrings.xml><?xml version="1.0" encoding="utf-8"?>
<sst xmlns="http://schemas.openxmlformats.org/spreadsheetml/2006/main" count="949" uniqueCount="673">
  <si>
    <t>Relacionamiento externo</t>
  </si>
  <si>
    <t>Gestión Organizacional</t>
  </si>
  <si>
    <t>Objetivo estratégico o de calidad</t>
  </si>
  <si>
    <t>ESTRATEGIA</t>
  </si>
  <si>
    <t>PROGRAMA</t>
  </si>
  <si>
    <t>PROYECTO</t>
  </si>
  <si>
    <t>META</t>
  </si>
  <si>
    <t>INDICADOR</t>
  </si>
  <si>
    <t>FRECUENCIA DE MEDICIÓN</t>
  </si>
  <si>
    <t>RESULTADO FINAL</t>
  </si>
  <si>
    <t>EJE</t>
  </si>
  <si>
    <t>Actualizar el Proyecto Educativo Institucional, teniendo en cuenta los lineamientos de Ministerio de Educación Nacional.</t>
  </si>
  <si>
    <t>Estructurar e implementar el plan de acción para la actualización del Proyecto Educativo Institucional.</t>
  </si>
  <si>
    <t>Gestión Jurídica</t>
  </si>
  <si>
    <t>Actualización Normativa</t>
  </si>
  <si>
    <t>&gt;=1 PEI actualizado</t>
  </si>
  <si>
    <t>No.  de PEI actualizado</t>
  </si>
  <si>
    <t>Anual</t>
  </si>
  <si>
    <t>Año 1: cumplimiento de la meta</t>
  </si>
  <si>
    <t>Fortalecimiento Académico – Investigativo</t>
  </si>
  <si>
    <t>Consolidar un sistema de aseguramiento de calidad que permita la toma de decisiones, la visibilizarían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</si>
  <si>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con la normatividad aplicable a la Institución.</t>
  </si>
  <si>
    <t>Sistema Integrado de Aseguramiento de la Calidad (S.I.A.C)</t>
  </si>
  <si>
    <t>Autoevaluación con fines de Acreditación</t>
  </si>
  <si>
    <t>Año1: &gt;=2</t>
  </si>
  <si>
    <t>Año2: &gt;=5</t>
  </si>
  <si>
    <t>Renovación De Registros Calificados</t>
  </si>
  <si>
    <t>&gt;=100% de Programas con Registro Calificado</t>
  </si>
  <si>
    <t>No. de Programas con Registro Calificado /total de programas de la IUCMC</t>
  </si>
  <si>
    <t>Año1: &gt;= 100%</t>
  </si>
  <si>
    <t>Año2: &gt;= 100%</t>
  </si>
  <si>
    <t>Año3: &gt;= 100%</t>
  </si>
  <si>
    <t>Año4: &gt;=100%</t>
  </si>
  <si>
    <r>
      <t xml:space="preserve">      </t>
    </r>
    <r>
      <rPr>
        <sz val="12"/>
        <rFont val="Futura Bk"/>
        <family val="2"/>
      </rPr>
      <t>Mejorar los resultados de las pruebas saber que permita el posicionamiento Institucional y el reconocimiento de los programas académicos.</t>
    </r>
  </si>
  <si>
    <t>Identificar las líneas de trabajo en los programas de pregrado  (Competencias Genéricas y las Especificas por programa) para aplicar los métodos de evaluación tipo pruebas Saber –Pro</t>
  </si>
  <si>
    <t>Pruebas Saber-Pro</t>
  </si>
  <si>
    <t>Fortalecimiento Pruebas Saber-Pro</t>
  </si>
  <si>
    <r>
      <t xml:space="preserve">      </t>
    </r>
    <r>
      <rPr>
        <sz val="12"/>
        <rFont val="Futura Bk"/>
        <family val="2"/>
      </rPr>
      <t>Gestionar la oferta de nuevos programas académicos y de extensión acorde a las necesidades del entorno, a partir de los estudios de factibilidad y viabilidad.</t>
    </r>
  </si>
  <si>
    <t>Ampliar el portafolio de programas académicos que conlleven al crecimiento del número de estudiantes de la IUCMC</t>
  </si>
  <si>
    <t>Cobertura Académica</t>
  </si>
  <si>
    <t>Oferta de Nuevos Programas de Pregrado-Posgrado</t>
  </si>
  <si>
    <t>No. de programas de pregrado
No. de programas de posgrado
No. de licenciaturas ofertadas</t>
  </si>
  <si>
    <t>Cuatrienal
seguimiento anual</t>
  </si>
  <si>
    <t>Diseñar e implementar programas de formación continua para atender las necesidades de capacitación de las diferentes partes interesadas y la sociedad</t>
  </si>
  <si>
    <t>Oferta de Programas Académicos y de Extensión</t>
  </si>
  <si>
    <t>Centro de Formación Virtual</t>
  </si>
  <si>
    <t>&gt;= 1 Centro funcionando</t>
  </si>
  <si>
    <t>No. de centros estructurados y funcionando</t>
  </si>
  <si>
    <t>Cuatrienal seguimiento anual</t>
  </si>
  <si>
    <t>Año 4: Cumplimiento de la meta</t>
  </si>
  <si>
    <t>Portafolio de Educación Continua</t>
  </si>
  <si>
    <t>&gt;=60% de programas ofertados y realizados con participación de partes interesadas y sociedad</t>
  </si>
  <si>
    <t>Programas de formación continua  realizados con participación de partes interesadas y sociedad / programas de formación continua ofertados *100</t>
  </si>
  <si>
    <t>Año 1:&gt;= 10%
Año 2:&gt;= 30%
Año 3:&gt;=60%</t>
  </si>
  <si>
    <r>
      <t xml:space="preserve">      </t>
    </r>
    <r>
      <rPr>
        <sz val="12"/>
        <rFont val="Futura Bk"/>
        <family val="2"/>
      </rPr>
      <t>Rediseñar el proceso de admisión, registro y control académico que permita canalizar al estudiante a partir de su ingreso hasta la culminación de su actividad académica, acorde al crecimiento y desarrollo institucional.</t>
    </r>
  </si>
  <si>
    <t>Evaluar, diseñar y presentar propuesta para la creación de oficina de admisiones, registro y control académico</t>
  </si>
  <si>
    <t>Admisión, Registro y Control Académico</t>
  </si>
  <si>
    <t>Gestión y Organización Oficina de Admisión, Registro y Control Académico</t>
  </si>
  <si>
    <t>Año 3: &gt;= 70%</t>
  </si>
  <si>
    <r>
      <t xml:space="preserve">  </t>
    </r>
    <r>
      <rPr>
        <sz val="12"/>
        <rFont val="Futura Bk"/>
        <family val="2"/>
      </rPr>
      <t>Fortalecer el programa de bilingüismo incorporando nuevos niveles en los programas de pregrado de la IUCMC.</t>
    </r>
  </si>
  <si>
    <t>Fortalecer el nivel del idioma inglés aumentando el número de créditos académicos en las mallas curriculares de los programas para alcanzar el nivel B1 según el marco común europeo</t>
  </si>
  <si>
    <t>Bilingüismo</t>
  </si>
  <si>
    <t>100% de los programas académicos contienen la incorporación de créditos en inglés</t>
  </si>
  <si>
    <t>No. de programas académicos con Inglés incorporado en la malla curricular e implementado/total de programas académicos * 100</t>
  </si>
  <si>
    <t>Cuatrienal</t>
  </si>
  <si>
    <t>Año 4:&gt;=Cumplimiento total de la mera</t>
  </si>
  <si>
    <t>Mejorar académicamente el programa para el desarrollo humano del idioma inglés como contribución al desarrollo social competente de la región</t>
  </si>
  <si>
    <t>Incentivar el uso de las TIC tanto en docentes como estudiantes para desarrollar estrategias que mejoren el proceso de apropiación del idioma</t>
  </si>
  <si>
    <t>Competencia en idiomas</t>
  </si>
  <si>
    <t>Fortalecimiento de la competencia en idioma inglés</t>
  </si>
  <si>
    <t>&gt;=70% de estudiantes del curso extensión Ingles  alcanzan el nivel B1</t>
  </si>
  <si>
    <t>No de estudiantes evaluadas/total de estudiantes a evaluar</t>
  </si>
  <si>
    <r>
      <t xml:space="preserve">   </t>
    </r>
    <r>
      <rPr>
        <sz val="12"/>
        <rFont val="Futura Bk"/>
        <family val="2"/>
      </rPr>
      <t xml:space="preserve">Desarrollar una gestión administrativa, transformadora con calidad humana tendiente a fortalecer la estructura organizativa de la Institución, así como también a mantener unas buenas relaciones interpersonales basadas en el dialogo y el respeto mutuo. </t>
    </r>
  </si>
  <si>
    <t>Fomentar el aumento de la competencia mediante la participación activa del personal en capacitaciones así como la retroalimentación y aplicación en los cargos que desempeñan</t>
  </si>
  <si>
    <t>Formación y Capacitación</t>
  </si>
  <si>
    <t>Desarrollo de Competencias del Personal docente.</t>
  </si>
  <si>
    <t>&gt;=5 docentes de planta en formación doctoral</t>
  </si>
  <si>
    <t>No de docentes de planta en programas de formación doctoral /total de docentes de planta de la institución</t>
  </si>
  <si>
    <t xml:space="preserve">Cuatrienal </t>
  </si>
  <si>
    <t>Año 4: Cumplimiento total de la meta.</t>
  </si>
  <si>
    <t>Desarrollo de Competencias del Personal docente</t>
  </si>
  <si>
    <t>No de docentes de planta con formación en maestría/total de docentes de planta</t>
  </si>
  <si>
    <r>
      <t xml:space="preserve">      </t>
    </r>
    <r>
      <rPr>
        <sz val="12"/>
        <rFont val="Futura Bk"/>
        <family val="2"/>
      </rPr>
      <t>Fomentar la generación de conocimiento y la innovación para contribuir con la transformación social de la Región y el País.</t>
    </r>
  </si>
  <si>
    <t>Generación de competencias y habilidades para la ciencia, la tecnología y la innovación</t>
  </si>
  <si>
    <t>Capital Humano para la Investigación y la Innovación</t>
  </si>
  <si>
    <t>Fortalecimiento Grupos de investigación y capacidad crítica de los estudiantes</t>
  </si>
  <si>
    <t>≥ 10 jóvenes investigadores o auxiliares de investigación</t>
  </si>
  <si>
    <t>Número de jóvenes investigadores o auxiliares de investigación</t>
  </si>
  <si>
    <t>Cuatrienal
seguimiento anual</t>
  </si>
  <si>
    <t>≥ 5 convocatorias para semilleros</t>
  </si>
  <si>
    <t>Convocatorias semilleros de investigación</t>
  </si>
  <si>
    <t>Año1: &gt;= 1</t>
  </si>
  <si>
    <t>Año2: &gt;= 2</t>
  </si>
  <si>
    <t>Promover el sistema de investigaciones y sus políticas con el objetivo de constituirla como eje integrador entre la enseñanza, el relacionamiento externo y los procesos investigativos</t>
  </si>
  <si>
    <t>Sistema de Investigación Institucional</t>
  </si>
  <si>
    <t>Vicerrectoría de Investigaciones</t>
  </si>
  <si>
    <t>&gt;=1 propuesta de una Vicerrectoría de Investigaciones</t>
  </si>
  <si>
    <t>Una Propuesta de Vicerrectoría de Investigaciones</t>
  </si>
  <si>
    <t>Propiedad Intelectual</t>
  </si>
  <si>
    <t>Un Estatuto de Propiedad Intelectual</t>
  </si>
  <si>
    <t>Estatuto de Propiedad Intelectual</t>
  </si>
  <si>
    <t>Política de Investigación Institucional</t>
  </si>
  <si>
    <t>Una propuesta de la Política de Investigaciones</t>
  </si>
  <si>
    <t>Política de Investigaciones</t>
  </si>
  <si>
    <t>Bianual</t>
  </si>
  <si>
    <t>Año 2: cumplimiento de la meta</t>
  </si>
  <si>
    <t>Plan de Incentivos</t>
  </si>
  <si>
    <t>Un plan de Incentivos por Producción Académico-Científica</t>
  </si>
  <si>
    <t>Un plan de Incentivos por Producción Académico- Científica</t>
  </si>
  <si>
    <t>Difundir y divulgar los resultados del sistema de Investigación Institucional, que permita el posicionamiento de la institución y el empoderamiento de las comunidades en procesos de Ciencia, tecnología e innovación</t>
  </si>
  <si>
    <t>Visibilidad y Circulación del Conocimiento y los Saberes</t>
  </si>
  <si>
    <t>Revistas Institucionales Investigativa</t>
  </si>
  <si>
    <t>≥ 1 Revista interdisciplinaria</t>
  </si>
  <si>
    <t>Número de revistas creadas y/o actualizadas</t>
  </si>
  <si>
    <t>Año 2: cumplimiento de la meta.</t>
  </si>
  <si>
    <t>Reconocimiento Grupos de Investigación</t>
  </si>
  <si>
    <t>&gt;= 6 grupos de investigación reconocidos por Colciencias</t>
  </si>
  <si>
    <t>Número de grupos de investigación reconocidos</t>
  </si>
  <si>
    <t>Cuatrienal con seguimiento anual</t>
  </si>
  <si>
    <t>Formulación de Proyectos Externos e Internos</t>
  </si>
  <si>
    <t>≥ 30 proyectos de investigación  formulados, en ejecución o terminados</t>
  </si>
  <si>
    <t>Número de proyectos de investigación  formulados, en ejecución o terminados</t>
  </si>
  <si>
    <t>Producción de Nuevo Conocimiento</t>
  </si>
  <si>
    <t>≥ 80%  artículos científicos publicados en revistas científicas o capítulos de libros o libros (proyección 15)</t>
  </si>
  <si>
    <t>Número de artículos, capítulos de libros o libros publicados</t>
  </si>
  <si>
    <r>
      <t xml:space="preserve">      </t>
    </r>
    <r>
      <rPr>
        <sz val="12"/>
        <rFont val="Futura Bk"/>
        <family val="2"/>
      </rPr>
      <t>: Garantizar la infraestructura tecnológica de la institución que logre la eficaz y oportuna prestación del servicio en todos los procesos tanto misionales, estratégicos y de apoyo, en sus áreas de redes, desarrollo tecnológico, medios educativos, mantenimiento y seguridad de</t>
    </r>
  </si>
  <si>
    <t>Evaluar los medios educativos existentes en la institución  y generar un plan de mejoramiento que garantice el apoyo para la prestación del servicio a los procesos de docencia, investigación, proyección social y extensión mediante la instalación  y distribución de las ayudas audiovisuales</t>
  </si>
  <si>
    <t>Gestión de Recursos Tecnológicos</t>
  </si>
  <si>
    <t>Medios Educativos</t>
  </si>
  <si>
    <t>&gt;=80% de acciones implementadas resultado del plan de mejoramiento</t>
  </si>
  <si>
    <t>No. de acciones implementadas resultado de la evaluación de medios educativos/total de acciones aprobadas a desarrollar *100</t>
  </si>
  <si>
    <t>Año 1: &gt;= Diagnostico - Plan de mejoramiento</t>
  </si>
  <si>
    <t>seguimiento anual</t>
  </si>
  <si>
    <t>Año 2: &gt;= 30%</t>
  </si>
  <si>
    <t>Año 3: &gt;= 50%</t>
  </si>
  <si>
    <t>Año 4: &gt;= 80%</t>
  </si>
  <si>
    <r>
      <t xml:space="preserve">      </t>
    </r>
    <r>
      <rPr>
        <sz val="12"/>
        <rFont val="Futura Bk"/>
        <family val="2"/>
      </rPr>
      <t>Contribuir al fortalecimiento de la formación profesional, mediante la gestión de recursos bibliográficos necesarios para el aprendizaje y la investigación.</t>
    </r>
  </si>
  <si>
    <t>Actualizar y mantener los recursos bibliográficos necesarios para el desarrollo de los programas académicos</t>
  </si>
  <si>
    <t>Gestión de la Colección</t>
  </si>
  <si>
    <t>Desarrollo de la Colección</t>
  </si>
  <si>
    <t>&gt;=80% de inversión</t>
  </si>
  <si>
    <t>Inversión realizada bibliografía/ total de inversión presupuestada para bibliografía</t>
  </si>
  <si>
    <t>Año 1: &gt;= 80%</t>
  </si>
  <si>
    <t>Año 2: &gt;= 80%</t>
  </si>
  <si>
    <t>Año 3: &gt;= 80%</t>
  </si>
  <si>
    <t>Estructurar la creación de un repositorio digital para la conservación y consulta de la producción intelectual  de estudiantes y docentes</t>
  </si>
  <si>
    <t>Repositorio Digital</t>
  </si>
  <si>
    <t>Implementación del Repositorio Digital</t>
  </si>
  <si>
    <t>&gt;=1 Repositorio funcionando</t>
  </si>
  <si>
    <t>No. de Repositorios</t>
  </si>
  <si>
    <t>Impulsar en toda la comunidad académica los servicios de biblioteca generando una descentralización bajo estrategias de acercamiento de colección y base de datos in-situ (llegar a los programas)</t>
  </si>
  <si>
    <t>Biblioteca  in-situ</t>
  </si>
  <si>
    <t>Campaña de consulta</t>
  </si>
  <si>
    <t>&gt;=80%</t>
  </si>
  <si>
    <t>No de campañas realizadas/campañas planeadas</t>
  </si>
  <si>
    <t>Año1: &gt;= 80%</t>
  </si>
  <si>
    <t>Año2: &gt;= 80%</t>
  </si>
  <si>
    <t>Año3: &gt;= 80%</t>
  </si>
  <si>
    <t>Año4: &gt;= 80%</t>
  </si>
  <si>
    <t>&gt;=5% de incremento con relación al año anterior</t>
  </si>
  <si>
    <t>No de consultas realizadas año actual-número de consultas realizadas año anterior  * 100</t>
  </si>
  <si>
    <t>Año1: &gt;= 1%</t>
  </si>
  <si>
    <t>Año2: &gt;= 2%</t>
  </si>
  <si>
    <t>Año3: &gt;= 4%</t>
  </si>
  <si>
    <t>Año4: &gt;= 5%</t>
  </si>
  <si>
    <t>Contribuir a la solución de las diferentes problemáticas del entorno, generando programas y proyectos de relacionamiento con el sector externo en articulación con la docencia y la investigación, aportando a la solución de los problemas de la sociedad.</t>
  </si>
  <si>
    <t>Estructurar la proyección social institucional teniendo como lineamiento las condiciones de calidad exigidas por el Ministerio de Educación Nacional</t>
  </si>
  <si>
    <t>Estructura Relacionamiento Externo</t>
  </si>
  <si>
    <t>Nueva Dimensión Proyección Social Universitaria</t>
  </si>
  <si>
    <t>&gt;=1 estructura definida y aprobada</t>
  </si>
  <si>
    <t>No. de estructuras definidas</t>
  </si>
  <si>
    <t>Año 1: cumplimiento de la meta.</t>
  </si>
  <si>
    <t>Relacionamiento Externo</t>
  </si>
  <si>
    <t>Generar e implementar el plan de trabajo con la nueva estructura del proceso de proyección social.</t>
  </si>
  <si>
    <t>Implementación Proyección Social Universitaria</t>
  </si>
  <si>
    <t>&gt;=80% de implementación del plan de trabajo</t>
  </si>
  <si>
    <t>No. de acciones implementadas/Total de acciones aprobadas para implementación</t>
  </si>
  <si>
    <t>Año 1:  N.A</t>
  </si>
  <si>
    <t>Año 2: &gt;=30%</t>
  </si>
  <si>
    <t>Año 3:&gt;= 50%</t>
  </si>
  <si>
    <t>Año 4:&gt;= 80%</t>
  </si>
  <si>
    <t>Lograr la inserción de los programas académicos, investigativos y de Proyección Social de la IUCMC en el contexto nacional e internacional promoviendo la interacción con otros programas, mediante la movilidad de estudiantes y docentes buscando con ello un mejor posicionamiento institucional.</t>
  </si>
  <si>
    <t>Gestionar alianzas estratégicas para formular proyectos que permitan el fortalecimiento de los procesos académicos, investigativos, proyección social y la extensión de la institución a través de  convenios o acuerdos con instituciones públicas o privadas  que posibiliten la integración con dinámicas nacionales e internacionales</t>
  </si>
  <si>
    <t>Cooperación Interinstitucional</t>
  </si>
  <si>
    <t>No. de Proyectos de investigación, innovación creación artística y cultural y/o proyección desarrollados como producto de la cooperación académica y profesional, realizada por directivos, profesores y estudiantes del programa, con miembros de comunidades nacionales e internacionales de reconocido liderazgo en el área del programa</t>
  </si>
  <si>
    <t>Año1: &gt;= 2
Año2: &gt;= 4
Año 3: &gt;=5
Año 4: &gt;=7</t>
  </si>
  <si>
    <t>Relaciones Interinstitucionales y de Internacionalización</t>
  </si>
  <si>
    <t>Proyectos Internacionales</t>
  </si>
  <si>
    <t>&gt;=4 redes con participación activa</t>
  </si>
  <si>
    <t>No. de redes en las que se participa</t>
  </si>
  <si>
    <t>Año 3: &gt;=3</t>
  </si>
  <si>
    <t>Año 4: &gt;=4</t>
  </si>
  <si>
    <t>Promover la Flexibilización e internacionalización de  los currículos de los programas académicos de la Institución, para fortalecer las competencias y  la movilidad  de los estudiantes y docentes de la IUCMC.</t>
  </si>
  <si>
    <t>Movilidad  Académica</t>
  </si>
  <si>
    <t>&gt;=80% de actividades de movilidad ejecutadas</t>
  </si>
  <si>
    <t>No. de actividades de movilidad académica ejecutadas/actividades de movilidad académica planeadas</t>
  </si>
  <si>
    <t>&gt;=10 No. de currículos actualizados por programa académico</t>
  </si>
  <si>
    <t>No. de currículos actualizados tomando como referencia los convenios aprobados para trabajar y según vencimiento de registros calificados.</t>
  </si>
  <si>
    <t>Año1: &gt;= N.A</t>
  </si>
  <si>
    <t>Año2: &gt;= 1</t>
  </si>
  <si>
    <t>Año3: &gt;= 5</t>
  </si>
  <si>
    <t>Año4: &gt;= 10</t>
  </si>
  <si>
    <r>
      <t xml:space="preserve">      </t>
    </r>
    <r>
      <rPr>
        <sz val="12"/>
        <rFont val="Futura Bk"/>
        <family val="2"/>
      </rPr>
      <t>Fortalecer la relación Institución - egresado- sector externo que permita evaluar la pertinencia de los programas académicos a través del impacto que los egresados generan en el medio laboral.</t>
    </r>
  </si>
  <si>
    <t>Identificar las necesidades del entorno que sirvan de insumo para las propuestas  de los trabajos de grado que realicen los estudiantes para obtener sus títulos en los diferentes programas que oferta la institución.</t>
  </si>
  <si>
    <t>Egresados</t>
  </si>
  <si>
    <t>Diagnóstico</t>
  </si>
  <si>
    <t>&gt;=8 informes presentados identificando necesidades por programa académico</t>
  </si>
  <si>
    <t>No. de informes presentados con las necesidades identificadas</t>
  </si>
  <si>
    <t>Semestral</t>
  </si>
  <si>
    <t>Meta de cumplimiento por semestre</t>
  </si>
  <si>
    <t>Gestionar alianzas con el sector externo para promover la vinculación de los egresados de la institución al sector laboral</t>
  </si>
  <si>
    <t>Estrategias que faciliten el paso del estudiante al mundo laboral</t>
  </si>
  <si>
    <t>&gt;=70% de empresas vinculadas a la institución</t>
  </si>
  <si>
    <t>No. de empresas vinculadas a la institución con egresados/total de las empresas identificadas</t>
  </si>
  <si>
    <t>Año 1: &gt;= N.A</t>
  </si>
  <si>
    <t>(incluye empresas del sector público-privado)</t>
  </si>
  <si>
    <t>Año 4: &gt;= 70%</t>
  </si>
  <si>
    <t>Año 2: &gt;= 40%</t>
  </si>
  <si>
    <t>Realizar seguimiento y evaluar el impacto del programa en el entorno.</t>
  </si>
  <si>
    <t>Caracterización de Egresados</t>
  </si>
  <si>
    <t>&gt;=75% de empleabilidad</t>
  </si>
  <si>
    <t>No. de graduados empleados /número de egresados</t>
  </si>
  <si>
    <t>Año 1: &gt;= 75%</t>
  </si>
  <si>
    <t>Año 2: &gt;= 75%</t>
  </si>
  <si>
    <t>Año 3: &gt;= 75%</t>
  </si>
  <si>
    <t>Año 4: &gt;= 75%</t>
  </si>
  <si>
    <t>Fortalecimiento y posicionamiento de la institución mediante la articulación de las relaciones universidad - empresa - estado</t>
  </si>
  <si>
    <t>Creación e implementación de una unidad de emprendimiento de  formación y asistencia técnica empresarial</t>
  </si>
  <si>
    <t>Relacionamiento Universidad - Empresa - Estado</t>
  </si>
  <si>
    <t>Centro de Asistencia Técnica y Formación Empresarial</t>
  </si>
  <si>
    <t>No. de Centros Estructurados y Funcionando</t>
  </si>
  <si>
    <t>Bianual con seguimiento anual</t>
  </si>
  <si>
    <t>Aportar en propuestas para la  transformación de la ciudad  a través de la planeación, priorización y ejecución de proyectos</t>
  </si>
  <si>
    <t>Centro de Estudios Urbanos</t>
  </si>
  <si>
    <t>Desarrollar   programas, proyectos y actividades de bienestar que brinden servicios que se proyecten hacia las dimensiones físicas, recreativas, emocionales y de permanencia y graduación, contribuyendo al fortalecimiento de la calidad de vida de la comunidad universitaria</t>
  </si>
  <si>
    <t>Estructurar el modelo de bienestar institucional de acuerdo a las condiciones básicas de calidad exigidas para las IES alineadas a la capacidad institucional</t>
  </si>
  <si>
    <t>Bienestar Institucional</t>
  </si>
  <si>
    <t>Nueva dimensión del Bienestar Institucional</t>
  </si>
  <si>
    <t>&gt;=1 Modelo de Bienestar Diseñado</t>
  </si>
  <si>
    <t>No. de Modelos Diseñados</t>
  </si>
  <si>
    <t>Generar e implementar el plan de trabajo con la nueva estructura del proceso de Bienestar Institucional</t>
  </si>
  <si>
    <t>Implementación Bienestar Institucional</t>
  </si>
  <si>
    <r>
      <t xml:space="preserve">      </t>
    </r>
    <r>
      <rPr>
        <sz val="12"/>
        <rFont val="Futura Bk"/>
        <family val="2"/>
      </rPr>
      <t xml:space="preserve">Fortalecer y certificar el Sistema de Gestión de Seguridad y Salud en el trabajo de la IUCMC con el fin de garantizar la calidad de vida de los colaboradores y cumplir con los requisitos legales. </t>
    </r>
  </si>
  <si>
    <t>Evaluar  las condiciones laborales del personal, que conlleven a disminuir los niveles de  ausentismo, el índice de enfermedades laborales y accidentes de trabajo que se puedan presentar</t>
  </si>
  <si>
    <t>Plan de Bienestar Social Laboral</t>
  </si>
  <si>
    <t>Sistema de Gestión de Seguridad y Salud en el Trabajo</t>
  </si>
  <si>
    <t>&gt;=1 Sistema Certificado</t>
  </si>
  <si>
    <t>No. de Sistemas Certificados</t>
  </si>
  <si>
    <t>Bianual seguimiento anual</t>
  </si>
  <si>
    <t>Consolidar un sistema de aseguramiento de calidad que permita la toma de decisiones y la visibilizarían de resultados de la gestión, mediante la aplicación de procesos transparentes</t>
  </si>
  <si>
    <t>Articular los sistemas de  información de la administración y gestión de la IUCMC, que permitan ejecutar los procesos de planeación, evaluación y seguimiento de los procesos académicos - administrativos en cumplimiento con la normatividad aplicable a la Institución</t>
  </si>
  <si>
    <t>Gestión Integral de Calidad</t>
  </si>
  <si>
    <t>&gt;=2 Sistemas Certificados (NTCGP 1000, NTC 5580)</t>
  </si>
  <si>
    <t>No. de Sistemas certificados.</t>
  </si>
  <si>
    <t>Trianual con seguimiento anual</t>
  </si>
  <si>
    <t>Año 3: &gt;=2  certificaciones</t>
  </si>
  <si>
    <t>Seguridad de la Información</t>
  </si>
  <si>
    <t>&gt;=50% de los Sistemas de Información de la IUCMC integrados</t>
  </si>
  <si>
    <t>No. de Sistemas de Información Integrados/ total de sistemas de información utilizados</t>
  </si>
  <si>
    <t>Año 1: N.A</t>
  </si>
  <si>
    <t>Año 2: 10%</t>
  </si>
  <si>
    <t>Año 3: 30%</t>
  </si>
  <si>
    <t>Año 4: 50%</t>
  </si>
  <si>
    <t>Sistema de Gestión Ambiental</t>
  </si>
  <si>
    <t>&gt;=80  del plan del sistema ambiental implementado</t>
  </si>
  <si>
    <t>No. de actividades programadas ejecutadas/total de actividades aprobadas del plan</t>
  </si>
  <si>
    <t>Año 1: 10%</t>
  </si>
  <si>
    <t>Año 2: 30%</t>
  </si>
  <si>
    <t>Año 3: 50%</t>
  </si>
  <si>
    <t>Año 4: 80%</t>
  </si>
  <si>
    <r>
      <t xml:space="preserve">      </t>
    </r>
    <r>
      <rPr>
        <sz val="12"/>
        <rFont val="Futura Bk"/>
        <family val="2"/>
      </rPr>
      <t xml:space="preserve">Desarrollar una gestión administrativa, transformadora con calidad humana, tendiente a fortalecer la estructura organizativa de la Institución, así como también a mantener unas buenas relaciones interpersonales basadas en el dialogo y el respeto mutuo. </t>
    </r>
  </si>
  <si>
    <t>Definir el estilo de dirección institucional que permita alcanzar los resultados esperados dentro los lineamientos estratégicos de la institución.</t>
  </si>
  <si>
    <t>Actualización del Código de Buen Gobierno</t>
  </si>
  <si>
    <t>&gt;=1 Código de Buen Gobierno</t>
  </si>
  <si>
    <t>No. de códigos actualizados</t>
  </si>
  <si>
    <t>Establecer, monitorear  planes de mejoramiento acordados a partir de las evaluaciones realizadas al personal docente y administrativo de la Institución</t>
  </si>
  <si>
    <t>Mecanismos de Evaluación del Personal</t>
  </si>
  <si>
    <t>&gt;=80% de planes de mejoramiento implementados resultado de evaluaciones del personal docente y administrativo</t>
  </si>
  <si>
    <t>No. de Planes de mejoramiento implementados/total de planes de mejoramiento acordados</t>
  </si>
  <si>
    <t>Año 2: 20%</t>
  </si>
  <si>
    <t>Año 3: 40%</t>
  </si>
  <si>
    <t>Desarrollo de Competencias del Personal administrativo</t>
  </si>
  <si>
    <t>&gt;=80% de competencias desarrolladas</t>
  </si>
  <si>
    <t>Numero de compromisos ejecutados en los procesos /total de compromisos adquiridos</t>
  </si>
  <si>
    <r>
      <t xml:space="preserve">      </t>
    </r>
    <r>
      <rPr>
        <sz val="12"/>
        <rFont val="Futura Bk"/>
        <family val="2"/>
      </rPr>
      <t>Consolidar una estructura académica - administrativa, con el fin de mejorar el cumplimiento efectivo de los procesos misionales, acorde a las necesidades de la Institución.</t>
    </r>
  </si>
  <si>
    <t>Analizar la planta actual de personal docente-administrativo de acuerdo a las necesidades de la Institución.</t>
  </si>
  <si>
    <t>Estructura Académica – Administrativa</t>
  </si>
  <si>
    <t>Ampliación Planta de Personal</t>
  </si>
  <si>
    <t>&gt;=80% de nueva planta</t>
  </si>
  <si>
    <t>No. de cargos creados/total de cargos requeridos</t>
  </si>
  <si>
    <t>Año4: cumplimiento total de la meta</t>
  </si>
  <si>
    <t>Establecer una metodología que permita evaluar de manera constante  las funciones  del personal articulado al que hacer institucional y a la normatividad aplicable al proceso de Gestión y -Desarrollo del Talento Humano.</t>
  </si>
  <si>
    <t>Actualización Manual de Funciones</t>
  </si>
  <si>
    <t>&gt;= 1 manual de funciones actualizado</t>
  </si>
  <si>
    <t>No. de manuales de Funciones Actualizado</t>
  </si>
  <si>
    <t>Año 3: cumplimiento de la meta</t>
  </si>
  <si>
    <t>Año 4: cumplimiento de la meta</t>
  </si>
  <si>
    <r>
      <t xml:space="preserve">      </t>
    </r>
    <r>
      <rPr>
        <sz val="12"/>
        <rFont val="Futura Bk"/>
        <family val="2"/>
      </rPr>
      <t>Generar la información contable y financiera de acuerdo al efectivo registro de los hechos económicos, sociales o ambientales que contribuyan a la rendición de cuentas, la toma de decisiones y el control interno y externo.</t>
    </r>
  </si>
  <si>
    <t>Realizar evaluación y análisis de la información contable que permita la convergencia al nuevo marco técnico normativo para las entidades de Gobierno</t>
  </si>
  <si>
    <t>Gestión Contable y Financiera</t>
  </si>
  <si>
    <t>Implementación Normas NICSP</t>
  </si>
  <si>
    <t>&gt;=100% de aplicación de las normas NICSP</t>
  </si>
  <si>
    <t>No. de actividades realizadas/total de actividades planeadas</t>
  </si>
  <si>
    <t>Bianual Seguimiento Anual</t>
  </si>
  <si>
    <t>2016: Preparación obligatoria.
Año 2: Aplicación</t>
  </si>
  <si>
    <t>Unificar la información académico - administrativa -financiera, acorde a las necesidades normativas y  al crecimiento de la  Institución cumpliendo con el decreto2450 de 2015 del Ministerio de Educación Nacional.</t>
  </si>
  <si>
    <t>Articulación -Académico-Administrativo - Financiero</t>
  </si>
  <si>
    <t>80% de la información académico-financiera unificada</t>
  </si>
  <si>
    <t>Información académico-financiera unificada/total de la información académico-financiera identificada a unificar</t>
  </si>
  <si>
    <t>Año 4: cumplimiento de la meta.</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</si>
  <si>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</si>
  <si>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</si>
  <si>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Comunicación y Mercadeo  Institucional</t>
  </si>
  <si>
    <t>Fortalecimiento de la Visibilidad Institucional</t>
  </si>
  <si>
    <t>&gt;=80% de ejecución del Plan de Comunicación y Mercadeo.</t>
  </si>
  <si>
    <t>Número de actividades ejecutadas/actividades aprobadas</t>
  </si>
  <si>
    <t>Consolidar la imagen institucional  dando respuesta a los diferentes públicos objetivos  y que  permita informar a las diferentes partes interesadas del que hacer institucional así como promover  la oferta académica institucional</t>
  </si>
  <si>
    <t>&gt;=70% de ejecución estrategias  para la consolidación de la imagen Institucional</t>
  </si>
  <si>
    <t>No. de estrategias ejecutadas para consolidación de imagen/total de estrategias aprobadas en el plan</t>
  </si>
  <si>
    <t>Seguimiento Anual</t>
  </si>
  <si>
    <t>Visibilizar los resultados de la gestión realizada aprovechando los medios de comunicación interno y externo, mediante alianzas con medios de comunicación externos reconocidos en la ciudad y en la región</t>
  </si>
  <si>
    <t>&gt;=80% de  La información actualizada en página web.</t>
  </si>
  <si>
    <t>Información publicada actualizada/total de información publicada.</t>
  </si>
  <si>
    <t>Cuatrienal Seguimiento Anual</t>
  </si>
  <si>
    <t>Año 2: &gt;= 50%</t>
  </si>
  <si>
    <r>
      <t xml:space="preserve">      </t>
    </r>
    <r>
      <rPr>
        <sz val="12"/>
        <rFont val="Futura Bk"/>
        <family val="2"/>
      </rPr>
      <t>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r>
  </si>
  <si>
    <t>Brindar información ágil, oportuna y veraz mediante el desarrollo de herramientas tecnológicas que permitan satisfacer las necesidades de las diferentes partes interesadas</t>
  </si>
  <si>
    <t>Desarrollo de Sw Institucional</t>
  </si>
  <si>
    <t>&gt;=70% de desarrollo tecnológico realizado y en uso</t>
  </si>
  <si>
    <t>No. de Desarrollos Tecnológicos realizados y en uso/No. de Desarrollos Tecnológicos solicitados *100%</t>
  </si>
  <si>
    <t>Año 1: &gt;=70%</t>
  </si>
  <si>
    <t>Año 2: &gt;= 70%</t>
  </si>
  <si>
    <t>Diagnosticar y diseñar un plan de desarrollo tecnológico que garantice  el soporte y la prestación del servicio, incluyendo los riesgos sobre seguridad física, del entorno y de la información y la proyección del crecimiento institucional</t>
  </si>
  <si>
    <t>Plan de Desarrollo Tecnológico Institucional</t>
  </si>
  <si>
    <t>&gt;=70% de estrategias cumplidas según el Plan de desarrollo tecnológico aprobado</t>
  </si>
  <si>
    <t>No. de estrategias cumplidas/total de estrategias proyectadas para garantizar la prestación del servicio y la seguridad de la información</t>
  </si>
  <si>
    <t>Cuatrienal con seguimiento Anual</t>
  </si>
  <si>
    <t>Año 1: &gt;= Plan consolidado y aprobado</t>
  </si>
  <si>
    <t>Año 2: &gt;= 20%</t>
  </si>
  <si>
    <t>&gt;=1 sistema de seguridad de la información implementado de acuerdo a plan de trabajo</t>
  </si>
  <si>
    <t>No. de sistemas de seguridad de la información implementado</t>
  </si>
  <si>
    <t>Año 2: 40%</t>
  </si>
  <si>
    <t>Año 3: 80%</t>
  </si>
  <si>
    <t>Año 4: sistema implementado funcionando</t>
  </si>
  <si>
    <r>
      <t xml:space="preserve">      </t>
    </r>
    <r>
      <rPr>
        <sz val="12"/>
        <rFont val="Futura Bk"/>
        <family val="2"/>
      </rPr>
      <t>Establecer el PGD como lineamiento rector de la gestión y control documental Institucional.</t>
    </r>
  </si>
  <si>
    <t>Diseñar formular e implementar una estrategia integrada con recursos tecnológicos dando cumplimiento a los modelos de planeación gestión, gestión documental y productores de información</t>
  </si>
  <si>
    <t>Programa De Gestión Documental Institucional</t>
  </si>
  <si>
    <t>Administración y Gestión de la Información Institucional</t>
  </si>
  <si>
    <t>&gt;=1 Programa de Gestión Documental implementado</t>
  </si>
  <si>
    <t>No de PGD implementados</t>
  </si>
  <si>
    <t>Año 4: 1PGD Implementado</t>
  </si>
  <si>
    <t>Evaluación y diagnóstico y propuesta de plan de acción  para  la implementación de una solución tecnológica integral a escala de las necesidades institucionales en materia de gestión documental y de sistema de gestión integrado según lo aprobado en el PGD Institucional</t>
  </si>
  <si>
    <t>&gt;=70% de las actividades implementadas según el plan de acción aprobado</t>
  </si>
  <si>
    <t>No. de actividades implementadas/total de actividades aprobadas *100</t>
  </si>
  <si>
    <t>Año 2: &gt;=20%</t>
  </si>
  <si>
    <t>Año 3: &gt;=50%</t>
  </si>
  <si>
    <t>Año 4: &gt;=70%</t>
  </si>
  <si>
    <r>
      <t xml:space="preserve">      </t>
    </r>
    <r>
      <rPr>
        <sz val="12"/>
        <rFont val="Futura Bk"/>
        <family val="2"/>
      </rPr>
      <t>: Planear y gestionar recursos financieros para la adecuación física y construcción de nuevas áreas en la nueva sede de la Institución, de esta manera garantizar los fondos y el alcance de los mismos.</t>
    </r>
  </si>
  <si>
    <t>Diseñar e implementar un programa institucional arquitectónico, donde se tracen  directrices y lineamientos necesarios para mantener y mejorar la infraestructura física actual, la construcción de nuevas áreas, proyección de infraestructura física futura y la administración eficiente de espacios físicos</t>
  </si>
  <si>
    <t>Gestión de Infraestructura</t>
  </si>
  <si>
    <t>&gt;=70 % de ejecución plan de mantenimiento infraestructura actual.</t>
  </si>
  <si>
    <t>No. de actividades ejecutadas /total de actividades planificadas *100</t>
  </si>
  <si>
    <t>Año 1: Plan</t>
  </si>
  <si>
    <t>&gt;=70% de ejecución del plan de mantenimiento nueva infraestructura</t>
  </si>
  <si>
    <t>Año 2: &gt;=40%</t>
  </si>
  <si>
    <t>Año 3: &gt;=60%</t>
  </si>
  <si>
    <t>Año 4: &gt;=80%</t>
  </si>
  <si>
    <t>Actualizar la normatividad de la institución teniendo en cuenta los mínimos definidos por el Ministerio de Educación Nacional.</t>
  </si>
  <si>
    <t>Estructurar e implementar el  plan de acción para la actualización normativa de la institución teniendo como base los resultados de la evaluación realizada por el Ministerio de Educación Nacional  a la institución, que permita disminuir el factor de riesgo obtenido</t>
  </si>
  <si>
    <t xml:space="preserve">Actualización Normativa Jurídica y Contractual </t>
  </si>
  <si>
    <t>Riesgo bajo (81-100)</t>
  </si>
  <si>
    <t>% obtenido de la evaluación realizada al estatuto general, reglamento interno, estatuto elección del rector, estatuto electoral, estatuto del profesor, reglamento estudiantil, proceso de contratación.</t>
  </si>
  <si>
    <t>Año 2: Reglamento estudiantil y Estatuto del Profesor- proceso contractual</t>
  </si>
  <si>
    <t>Año 3: Estatuto Electoral</t>
  </si>
  <si>
    <t>obsevacion</t>
  </si>
  <si>
    <t>cumple con la etapa de preparación</t>
  </si>
  <si>
    <t>en proceso</t>
  </si>
  <si>
    <t>Sory, Martha, Ing Paola, Gabriel Chanchi, Diana Pacheco, profe mauricio padilla</t>
  </si>
  <si>
    <t xml:space="preserve">Evidencia formato Indicadores  http://10.20.30.2:8000/sgi/subproceso/categorias/5 
</t>
  </si>
  <si>
    <t>1 estatuto aprobado  Acuerdo 17 de 2016, del consejo directivo por el cual establece el Estatuto de Propiedad Intelectual en el Colegio Mayor</t>
  </si>
  <si>
    <t>1 acuerdo del consejo directivo - Acuerdo 20 de 2016,</t>
  </si>
  <si>
    <t>SEGUIMIENTO 2 AÑO</t>
  </si>
  <si>
    <t>Meta al final : avance documento borrador para planta</t>
  </si>
  <si>
    <t>Se cuenta con avances en la implemnentacion, se tiene publicado PGD en pagina el cual se esta reesttructurando</t>
  </si>
  <si>
    <t>cumplido</t>
  </si>
  <si>
    <t>Medicion avance año 2017: 67%</t>
  </si>
  <si>
    <t>Fortalecimiento academico</t>
  </si>
  <si>
    <t>bienestar Institucional</t>
  </si>
  <si>
    <t xml:space="preserve">por medir </t>
  </si>
  <si>
    <t>inclumplido</t>
  </si>
  <si>
    <t xml:space="preserve"> relacionamiento externo</t>
  </si>
  <si>
    <t>gestipón organizacional</t>
  </si>
  <si>
    <t>Fortalecimiento académico</t>
  </si>
  <si>
    <t>gestión organizacional</t>
  </si>
  <si>
    <t>C4</t>
  </si>
  <si>
    <t>74% (de enero a junio 2017)</t>
  </si>
  <si>
    <t>Avance Junio 2017</t>
  </si>
  <si>
    <t>Incluye programas academicos y programa ingles</t>
  </si>
  <si>
    <t>Seguimiento Año 2,  se entrego la aplicación del repositorio</t>
  </si>
  <si>
    <t>67% a junio 2017 (enero a junio 2017)</t>
  </si>
  <si>
    <t>1 en proceso . Entrega segundo semestre 2017</t>
  </si>
  <si>
    <t>1 en proceso entrega aplicación y  presentacion herramienta en consejo academico</t>
  </si>
  <si>
    <t>NA1</t>
  </si>
  <si>
    <t>NA2</t>
  </si>
  <si>
    <t>NA3</t>
  </si>
  <si>
    <t>NA4</t>
  </si>
  <si>
    <t>NA5</t>
  </si>
  <si>
    <t>NA6</t>
  </si>
  <si>
    <t>NA18</t>
  </si>
  <si>
    <t>NA20</t>
  </si>
  <si>
    <t>NA22</t>
  </si>
  <si>
    <t>1 AVANCE PRESENTADO A CONSEJO DIRECTIVO</t>
  </si>
  <si>
    <t>P1</t>
  </si>
  <si>
    <t>P2</t>
  </si>
  <si>
    <t>C1</t>
  </si>
  <si>
    <t>C2</t>
  </si>
  <si>
    <t>C3</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</si>
  <si>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</si>
  <si>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</si>
  <si>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</si>
  <si>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</si>
  <si>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</si>
  <si>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</si>
  <si>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</si>
  <si>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</si>
  <si>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</si>
  <si>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</si>
  <si>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</si>
  <si>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</si>
  <si>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</si>
  <si>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</si>
  <si>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</si>
  <si>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</si>
  <si>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</si>
  <si>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</si>
  <si>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</si>
  <si>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</si>
  <si>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</si>
  <si>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</si>
  <si>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</si>
  <si>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</si>
  <si>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</si>
  <si>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</si>
  <si>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NA con avance en ejecución</t>
  </si>
  <si>
    <t>% total</t>
  </si>
  <si>
    <t>Ejes Estratégicos</t>
  </si>
  <si>
    <t>NA con avance en ejecución (proceso)</t>
  </si>
  <si>
    <t>% total de cumplimiento Año 1</t>
  </si>
  <si>
    <t>año 1</t>
  </si>
  <si>
    <t>año 2</t>
  </si>
  <si>
    <t>año 3</t>
  </si>
  <si>
    <t>año 4</t>
  </si>
  <si>
    <t>Avance Plan Desarrollo 2016-2020 (meta año 4 &gt;=90%)</t>
  </si>
  <si>
    <t>NA24</t>
  </si>
  <si>
    <t>En proceso de organización e implementacion</t>
  </si>
  <si>
    <t>NA26</t>
  </si>
  <si>
    <t>NA para el 1er año</t>
  </si>
  <si>
    <t>NA PARA AÑO 1</t>
  </si>
  <si>
    <t>TOTAL</t>
  </si>
  <si>
    <t>Total Año 1</t>
  </si>
  <si>
    <t>EJES ESTRATÉGICOS</t>
  </si>
  <si>
    <t>Año 1: &gt;= 20%
Año 2:&gt;=40%
Año 3: &gt;=50%
Año4:&gt;=70%</t>
  </si>
  <si>
    <t>Año 1: &gt;= 30%
Año 2:&gt;=50%
Año 3: &gt;=70%
Año4:&gt;=80%</t>
  </si>
  <si>
    <t>C31</t>
  </si>
  <si>
    <t>Avance dic 2016</t>
  </si>
  <si>
    <t>Estado para año 1</t>
  </si>
  <si>
    <t>C32</t>
  </si>
  <si>
    <t>Avance Dic 2017</t>
  </si>
  <si>
    <t>p2</t>
  </si>
  <si>
    <t>1er semestre se realiza educacion continua con participación de estudiantes Y EL PROGRAMA DE INGLES REALIZA formación en  idioma ingles convenio con Innovacición Cauca.
2do semestre: se realiza diplomado para docentes Gobernacion del Cauca,FCSA para 2017  programados para el año:5 (4 diplomados como opcion de grado, 1 diplomado ofertado al sector productivo) los cuales fueron ejecutados en 100%, Facultad de Ingenieria Eventos programados para el año: 3 (“Nuevas Tendencias de la Ingeniería y Aplicaciones de la Informática”, Encuentro nacional de ingenieria informatica y afines, Seminario De Seguridad Informática Niveles 1 y 2.  Facultad de Arte y Diseño Arte Mayor: Educación continua en música. 
Codice es un evento que se planificó en el I semestre de 2017, para ser desarrollado en octubre de 2017.
Seminario de SIG (Sistema de Información Geográfica). Esta involucrado como parte del proyecto CEU.
YAMAHA , mas cerca de ti. Evento de musica .
Agenda 3 años 2017-2020-   2017 se ejecutaron el 100% de lo programcion  relacionado con educacacion continua, se presento participación partes interesadas Estudiantes, egresados, sector productivo (gobernación del cauca, empresas privadas)</t>
  </si>
  <si>
    <t>en Poa seguimiento para el 2do semestre, para 2018 sera abordado desde el proyecto virtualidad.</t>
  </si>
  <si>
    <t xml:space="preserve">Se cuenta con proyecto de mejora para subir competencia, el cual sera aplicado a niños y adultos matriculados en el programa. para el mes de dicembre se realizo medicion de competencia para 83 estudiantes y 66  alcanzaron nivel B1, 
Con relación al curso ofertado con proyecto innovacion cauca 10 de 12 estudiantes alcanzaron el nivel B1 logrando un porcentaje de 83% competencia B1.
con relacion al diplomado ofertado a docentes de la gobernacion </t>
  </si>
  <si>
    <t>C33</t>
  </si>
  <si>
    <t>AÑO 1</t>
  </si>
  <si>
    <t>AÑO2</t>
  </si>
  <si>
    <t>AÑO3</t>
  </si>
  <si>
    <t>AÑO 4</t>
  </si>
  <si>
    <t>OK</t>
  </si>
  <si>
    <t>NA7 - Año 1
Año 2 proceso</t>
  </si>
  <si>
    <t>NA8- Año 1
Año 2 proceso</t>
  </si>
  <si>
    <t>NA9  Año 1
Año 2 proceso</t>
  </si>
  <si>
    <t>NA10 ño 1
Año 2 proceso</t>
  </si>
  <si>
    <t>NA11 ño 1
Año 2 proceso</t>
  </si>
  <si>
    <t>NA12- año 1
Año 2 proceso</t>
  </si>
  <si>
    <t>NA14 año 1
Año 2 proceso</t>
  </si>
  <si>
    <t>NA15 año 1
Año 2 proceso</t>
  </si>
  <si>
    <t>NA16-año 1
Año 2 proceso</t>
  </si>
  <si>
    <t>NA17- año 1
Año 2 proceso</t>
  </si>
  <si>
    <t>NA19  año 1
Año 2 proceso</t>
  </si>
  <si>
    <t>NA23  año 1
Año 2 proceso</t>
  </si>
  <si>
    <t>NA21-  año 1
Año 2 proceso</t>
  </si>
  <si>
    <t>NA25  año 1
Año 2 proceso</t>
  </si>
  <si>
    <t>NA27-  año 1
Año 2 proceso</t>
  </si>
  <si>
    <t>MEDICIÓN AÑO 2017</t>
  </si>
  <si>
    <t xml:space="preserve">Diciembre 2016 se contaba con 5 jovenes investigadores cumpliendo la meta del año 1 y año 2 (1) German Camilo Chamorro y 2) María Isabel Mazorra a través del Proyecto de Planificación Urbana Sostenible financiado por el Sistema General de Regalías 3) En el marco de un proyecto de investigacion del Grupo Historeo se contrató la joven Edna Mariana Aguilar a partir de la finnciacion del Convenio con Unicauca cofinanciado a través de la convocatoria Innovación Cauca 2014, 4) el grupo D&amp;A a traves del proyecto financiado por Regalias ha contratado a Zuleidy Alexandra Delgado Rivera como Auxiliar de investigacion del proyecto 5) Desde un proyecto del grupo I+D, cofinanciado por Innovación Cauca fue contratada Claudia Sofía Idrobo Cruz  Reporte indicador II semestre 2016.
Anotacion corrección indicador 1 semestre 2017 se cuenta con 2 jovenes investigadores ya que estan asociados al programa nacional joven investigador de colciencias o de algunal universidad  Mariana - y claudia
Nuevo joven investigador innovaccion cauca convenio firmado Gabriel chanchi investigador principal
Karoll Tatiana muñoz Joven investigadora innovación cauca inicia contratacion en dic
2do semestre 2017:                                                                                                                                                                                                1. El Joven investigador Mauricio Sánchez Barragán, del Grupo de Investigación I+D de la facultad de Ingenierias, será joven investigador hasta Diciembre de 2018, segun los lineamientos de la convocatoria de Innovacción Cauca, de la cual resultó ganador.    2. La Joven investigadora Karol Tatiana Muñoz, del grupo de Investigación D&amp;A , ganó la convocatoria de Jovenes investigadores Innovaccion Cauca 2018 para esta categoría, y formará parte del grupo de jovenes investigadores 2018 en UNIMAYOR.                        3. Se crea el programa de jovenes investigadores UNIMAYOR, con aprobación del consejo académico en el mes de Noviembre de 2017. El programa abre con la convocatoria 01-2018, publicada el 6 de Diciembre de 2017, con fecha de cierre al 31 de Enero de 2018. Este programa tiene una inversión de cerca de 56 millones de pesos, para un total de 3 jovenes investigadores por aÑo.-  Para 2018 se estima tener en total 5 jovenes investigadores.                                                                                                                                                                                                                                                                                                                                                                                                                                                                                 </t>
  </si>
  <si>
    <t>Año1: &gt;= 2
Año2: &gt;= 4
Año3: &gt;= 8
Año4: &gt;=10</t>
  </si>
  <si>
    <t>Año1: &gt;= 1
Año2: &gt;= 2
Año3: &gt;= 3
Año4: &gt;= 5</t>
  </si>
  <si>
    <t xml:space="preserve">1er semestre 2017:
1ra convocatoria de proyectos de semilleros de investigación Noviembre de 2016, como resultado se aceptaron para ejecución 2017, siete (7) proyectos con financiación y 2 sin financiación.
2do semestre 2017                                                                                                                                                                   1. La convocatoria de semilleros de investigación se cerró el pasado 10 de Noviembre de 2017. Al momento se presentaron a concurso 6 proyectos de semilleros de investigación. Todos los proyectos estan siendo evaluados por pares externos. Todos los proyectos de semilleros de investigación tendrán un apoyo de 3, 000,000 millones de pesos.                                                   
 2. Todos los proyectos de semilleros de convocatoria interna 2017 terminaron en Dic 2017 y tienen acta de finalización.                          3. En 2018 continuan en ejecución dos proyectos de semilleros resultados de convocatoria innovacción Cauca 2017, liderados por Katerine Marceles ( Semillero Betabit) y Maria Isabel Vidal (Semillero Pixel).                                                                                                                                 4. El semillero Crisalida, ganó la convocatoria de semilleros de investigación de semillero 2018.                                                      5. De esta manera, en Enero 2018, se conocerá el numero de proyectos de convocatoria interna, sumado a los 3 de convocatoria externa ya ganados en 2017. </t>
  </si>
  <si>
    <t>Presentada a rectoria Diciembre 2016</t>
  </si>
  <si>
    <t xml:space="preserve"> 2  grupos reconocidos :Como resultados de la convocatoria de medición de Grupos de Colciencias año 2015, quedaron Reconocidos los siguientes grupos: el grupo I+D  de la Facultad de Ingenieria en Caytegoria C y el Grupo Historeo en Categoria D de la Facultad de Ciencias Sociales y la Administración.  
2do semestre 2017:  De acuerdo con la medición de grupos de COLCIENCIAS, cuyos resultados oficiales por resolución fueron públicos el pasado 6 de Diciembre, UNIMAYOR actualmente tiene un total de 7 de grupos de investigación, 4 de ellos en categoría C, y 3 reconocidos. http://www.unimayor.edu.co/web/es/noticias/2801-actividad-de-cierre-investigaciones-unimayor-2017
</t>
  </si>
  <si>
    <t>Año1: &gt;= 2
Año2: &gt;= 3
Año3: &gt;= 4
Año4: &gt;= 6</t>
  </si>
  <si>
    <t>Año1: &gt;= 6
Año2: &gt;= 12
Año3: &gt;= 24
Año4: &gt;= 30</t>
  </si>
  <si>
    <t xml:space="preserve">1r semestre 2017
A 31 de diciembre de 2016 se presentaron los siguientes resultados: Fue publicado un (1) artículo en categoría A2, se cuenta con la aceptación de tres (3) artículos en revistas, un artículo sometido y en proceso de evaluación (1), dos (2) sometidos en revistas indexadas por Latindex en el marco de la UPEC de Ecuador. Dos (2) artículos aprobados para memorias de eventos.
De acuerdo a los registros para 2016, el total de artículos publicados en el segundo semestre fueron 8, sumado al articulo A2, registrado por la anterior Asesora. De esta manera para el segundo semestre de 2016 se tienen un total de 9 publicaciones entre artículos, libros y capítulos publicados. 
Para el 1er semestre 2017 se cuenta con:  3 artículos. Dos aceptados en revistas ( Adriana Diago y Carlos Idrobo). Para un total de 5. 
2do semestre 2017                                                                                                                                                                                                         6 TG, 1 TM, 1 Libro, 4 RNI, 3 RIN, EN ESPERA DE 2 INDEXADAS INTERNACIONALES, 5 C Lb. </t>
  </si>
  <si>
    <t>Año1: &gt;= 3
Año2: &gt;= 5
Año3: &gt;= 9
Año4: &gt;= 15</t>
  </si>
  <si>
    <t>Año 1:&gt;=70%
Año2:&gt;=70%
Año3:&gt;=70%
Año4: &gt;=70%</t>
  </si>
  <si>
    <t>Acuerdo No 05 de junio 16 de 2017</t>
  </si>
  <si>
    <t>equivalencia</t>
  </si>
  <si>
    <t>rtdo</t>
  </si>
  <si>
    <t>Estado para año 2</t>
  </si>
  <si>
    <t>Avance junio 2018</t>
  </si>
  <si>
    <t>proceso</t>
  </si>
  <si>
    <t>72% de docentes de planta con maestria (11 magister + 2 doctores) planta 16 docentes mas Ing Paola mas Ing Fredy , SUGIERE MODIFICAR META, LA META ESTA MUY ALTA FRENTE A LA CANTIDAD DOCENTES,ADEMAS ESTOS ESTAN REALIZANDO DOCTORADO</t>
  </si>
  <si>
    <t>1 Presentada en consejo academico - pendiente aprobacion de todas las politicas con PEI</t>
  </si>
  <si>
    <t>1. Documento en Excel de los lineamientos, estrategias, programas y líneas de acción de la Política de Investigaciones UNIMAYOR : Fomento a la Ciencia, la Tecnología y la Innovación. Acta de comité del 11 de Diciembre de 2017: Los pilares establecidos en 2016 fueron re evaluados por la asesora de investigaciones, y expuso ante comité los nuevos lineamientos de las políticas con desarrollo de cada lineamiento en relación a programas de apoyo y líneas de acción. Durante comité de investigaciones fueron realizados aportes y discusiones a la propuesta. La propuesta consolidada es la base de la política que será presentada al consejo académico en Abril de 2018. Los lineamientos base de la política son tres: Capital humano para la investigación, capital estructural y de financiación de la investigación,  y capital relacional. Las políticas han sido llamadas de la siguiente manera: Política de Investigaciones UNIMAYOR : Fomento a la Ciencia, la Tecnología y la Innovación</t>
  </si>
  <si>
    <t>Boreal: RENOVACION de ARCUS grupo RUTAS/ D&amp;A, facultad de arte y diseño,  Se realizó un re nombre y un trabajo editorial EN 2017 - Se espera que con el evento de SID 10 tengamos el lanzamiento de la revista en Noviembre de 2018.
Almenara issn 19001981 - Institucional  - 2017 - anual</t>
  </si>
  <si>
    <t>1er semestre 2017
Hasta el 31 de diciembre de 2016  fueron formuladas 14 propuestas:  12 para convocatorias externas y 2 para internas. 
EN EJECUCIÓN: A. Se continúan trabajando los dos proyectos UEE de Target y D&amp;A con Innovacción Cauca desde el año 2015.  En el año 2016 se dio inicio a seis (6) proyectos nuevos los cuales están en desarrollo.  En el mes de diciembre se está dando el proceso de cierre de siete (7) proyectos que vienen desde el año 2015,  a saber: i) del grupo D&amp;A el proyecto Investigación y Desarrollo de la Planificación Urbana Sostenible en el Cauca, Estudio de Caso Popayán; ii) del grupo I+D el trabajo de semilleros con Innovacción Cauca titulado Sistema automatizado de prevención contra intrusos, generación de reportes y alertas en tiempo real, basados en la estándar ISO 27002”; iii) El grupo Griel tiene el proyecto titulado diagnóstico sobre el nivel  de lecto-escritura de los estudiantes de Gestión Empresarial de la FCSA de la institución universitaria Colegio Mayor del Cauca y su incidencia en el aprendizaje año 2014- 2015; iv) El grupo Historeo tiene el proyecto con la joven investigadora Mariana a través de Innovacción Cauca titulado Enseñanza del Emprendimiento en instituciones de educación públicas de la ciudad de Popayán;v)  El grupo Gifin tiene el proyecto titulado Análisis del impacto de la ley de Páez en el norte del departamento del Cauca, como estudio de caso de innovación territorial y desarrollo local; vi) El grupo Hevir tiene el proyecto titulado Impacto de las TIC como herramienta educativa en la enseñanza del idioma inglés en el curso de extensión, nivel A1 infantil de la Institución Universitaria Colegio Mayor del Cauca.
Para el 1er semestre 2017 se tienen. 9 proyectos iniciados en el primer semestre de 2017. 2 proyectos de grupo de investigación, y 7 de semilleros de investigación.  Fueron formulados 3 proyectos nuevos, uno para UEE, Joven investigador, y uno de movilidad, todos para INNOVACCION CAUCA. Para un total de 12 proyectos. 
2do semestre 2017  1. Durante el segundo semestre se presentaron un total de : 1, proyecto de semilleros de investigación a convocatoria externa (ACEPTADO), 1, proyecto de investigación de joven invesitgadora a convocartoria externa (ACEPTADO), 1, proyecto UEE, a convocaotria externa (ACEPTADO). 1, proyecto de regalias en alianza con la universidad del Cauca, para la Gobernación del Cauca (FORMULADO)., 1 proyecto de edición de libro (ACEPTADO). Se presentaron un total de 17proyectos de investigación a la convocatoria interna de proyectos de investigación interna y de semilleros  (FORMULADOS). RESUMEN: 4 aceptados en convocatoria externa para ejecutar en 2018, 17  formulados para convocatoria interna, 1 formulado en conjunto con universidad del  Cauca, para el fondo nacional de Regalias.                                                                                                                                                                                                             2. Los proyectos aceptados en convocatoria externa tendrian en total un valor en contrapartida externa en efectivo de 63,000,000 millones de pesos. El proyecto formulado para regalias en alianza con la universidad del cauca, tiene un presupuesto estimado de 650 millones de pesos. Los 17proyectos formulados dentro de la convoctoria interna tendrían una inversión en efectivo de    más de 75,000,000 millones de pesos
La suma total de proyectos internos y externos es d 61 en 24 meses de plan de desarrollo</t>
  </si>
  <si>
    <t>27 total 2017</t>
  </si>
  <si>
    <t>Cumplido se cuenta con diagnostico de medios educativos - linea de accion en Plan de desarrollo tecnologico. Se cuenta con informe http://10.20.30.2:8000/sgi/documentos/D6-INFORME_MEDIOS_EDUCATIVOS_V31.pdf</t>
  </si>
  <si>
    <t>compra 2018</t>
  </si>
  <si>
    <t>Año 1:  4 campañas planeadas   ejecutadas  4
Año 2: 2 campalas planteadas ejecutadas 2</t>
  </si>
  <si>
    <t>presupuesto asignado para ejecucion enero 1 a diciembre 31 de 2017
Se realizo la compra de los libros para el mes de diciembre ingreso el 88% de los libros solicitados.
Septiembre 5 /2018, se esta en proceso de contratación</t>
  </si>
  <si>
    <t>Año 2016Red binanacional con el ecuador (REDEC)
Año 2018: 1er semestre Ursula</t>
  </si>
  <si>
    <t>Durante la vigencia 2018 se dio cumplimiento al 100% de las lineas establecidas dentro de las nueva estructura de la proyección social, ver informe seguimiento
Total de acciones del proyecto 134 .
Diciembre 2017 cumplidas 32. junio 2018 49 total de avance 37%</t>
  </si>
  <si>
    <t>Se cuenta con acta de consejo académico en donde se presento la nueva estructura. Acta del consejo académico No 020 del 19 de diciembre del año 2017</t>
  </si>
  <si>
    <t>SEGUIMIENTO 2 AÑO, se presento al consejo Directivo para revisión, se presentq en comité de Institucional de Gestión y Desempeño 31 de julio 2018 y se aprueba mediante resolucion No.855</t>
  </si>
  <si>
    <t xml:space="preserve">NA </t>
  </si>
  <si>
    <t xml:space="preserve">Documento aprobado en verision 2, modificado en 2018 y con avance de actividades del 29% frente a los cuatro años del plan de desarrollo </t>
  </si>
  <si>
    <t>Año 1: &gt;= NA
Año 2:&gt;=20%
Año 3: &gt;=50%
Año4:&gt;=80%</t>
  </si>
  <si>
    <t>Avance frente al plan de desarrollo 36%, avance en actividades POA 2018 82%</t>
  </si>
  <si>
    <t>Información transparencia 88% , se viene realizando trabajo de actualizacion de toda la pagina insitucional. En todos sus link.</t>
  </si>
  <si>
    <t>44% de desarrollos a 1er semestre 2018, meta cumplida de mayo 2017 a mayo 2018 59% a diciembre +44% a mayo 2018</t>
  </si>
  <si>
    <t>a año 2 se cuenta con 20% de cumplimiento del plan a 2020.</t>
  </si>
  <si>
    <t>No se presenta avance en 1er semestre 2018, por lo que el avance solo es reportado hasta diciembre 2017</t>
  </si>
  <si>
    <t xml:space="preserve">Análisis resultado consolidado año 2017.
Se realizaron los  respectivos diagnosticos de requerimientos de educación continua para cada programa,  para con ello poder organizar la oferta y  dar  cumplimiento con el mismo., en unico documento por semestre. cumpliendo con la meta semestral, resultado de este diagnostico se ofertaron desde el proceso de egresados los programas de educacion continua como: Excel basico e intermedio.
1er semestre 2018.
Se realizó un diagnóstico de necesidades de educación continua de acuerdo al área de fortalecimiento  de los recién egresados  (graduados del mes de Enero y abril de 2018) de los diferentes programas académicos de cada una de las facultades, se presenta un unico informe por programa.
Para este semestre se oferto excel avanzado, seminario SIG e introducción a redes.
</t>
  </si>
  <si>
    <t>Resultado OLE a 2014 _ 75% revisar con Maria2017/09/21 a 2015 61%, 1er semestre 2018 la medicion se realiza  con los datos institicuinales SIAG egresados</t>
  </si>
  <si>
    <t>NA</t>
  </si>
  <si>
    <t>Se cuentan con 9 servicios aprobados para los egresados de los cuales se han venido ofertando desde la vigencia 2017</t>
  </si>
  <si>
    <t xml:space="preserve">Se cuenta con avances en la implemnentacion, se tiene publicado PGD en pagina el cual se esta reesttructurando, </t>
  </si>
  <si>
    <t>Medicion 2 año, reporte por lider de proceso, en donde se presenta avance del PINAR: Re- diseño del instrumento Matriz para la Revisión y Complementación del Inventario de Activos de Información. Re-diseño de instrumento Matriz para el aseguramiento del Esquema de Publicación de la Información institucional (Gobierno en Linea). Cuadro de Hallazgos y Recomendaciones para la Administración del Documento electronico. (Sinergia proceso de gestión documental y Tic). avances logrados en las cuatro horas semanales asignadas. Se han ejecutado tres actividades de siete contempladas en el PINAR, supera la meta del 20%.</t>
  </si>
  <si>
    <t xml:space="preserve">Aprobado en comité integrla del planeacion Junio 2017, Se cumplió con la meta propuesta, con un porcentaje superior al 70% de cumplimiento del plan de mantenimiento, la meta que quedó pendiente por ejecutar es debido a que no se cuentan con los recursos económicos para poder desarrollar la construcción del edificio de la sede nueva, </t>
  </si>
  <si>
    <t>vigencia 2017: Se presentó ante los Honorables Consejeros la actualización del Estatuto General, a la espera de la aprobación de la filosofía institucional.
1er semestre 2018: En la actualidad se ha adelantado el proceso de actualización del estatuto estudiantil el cual ha sido presentado ante consejo académico para aprobación y posterior socializacion a la comunidad académica</t>
  </si>
  <si>
    <t>P3</t>
  </si>
  <si>
    <t>P4</t>
  </si>
  <si>
    <t>P5</t>
  </si>
  <si>
    <t>P6</t>
  </si>
  <si>
    <t>P7</t>
  </si>
  <si>
    <t>P8</t>
  </si>
  <si>
    <t>P9</t>
  </si>
  <si>
    <t>P10</t>
  </si>
  <si>
    <t>P11</t>
  </si>
  <si>
    <t>C34</t>
  </si>
  <si>
    <t>I3</t>
  </si>
  <si>
    <t>I4</t>
  </si>
  <si>
    <t>NA para el 2do año</t>
  </si>
  <si>
    <t>Total Año2</t>
  </si>
  <si>
    <t xml:space="preserve">Seguimiento a corte junio 2018 49% de las actividades propuestas en el plan </t>
  </si>
  <si>
    <t xml:space="preserve">Año 1:  N.A
Año 2: &gt;=30%
Año 3:&gt;= 50%
Año 4:&gt;= 80%
</t>
  </si>
  <si>
    <t>junio 2017: 8175  junio 2018 8339 sin contar uso bases de datos, ya que para 2018 al momento del reporte no se cuenta con datos bases, Pendiente final del año</t>
  </si>
  <si>
    <t>cambio solicitud</t>
  </si>
  <si>
    <t>Se Tienen integrados los sistemas calidad, ambiental, seguridad salud en el trabajo, dosnormas de ingles 5555 y 5580 , acreditacion con indicadores, documentación, falta seguridad de la informacion y revisar demas requisitos de articvulacion con sistemas academicos</t>
  </si>
  <si>
    <t xml:space="preserve">Año 1: Diagnóstico
Año 2: 40%
Año 3: 80%
Año 4: sistema implementado funcionando
</t>
  </si>
  <si>
    <t>: &gt;= 80%</t>
  </si>
  <si>
    <t xml:space="preserve">Seguimienhto año 2, avance  3 curriculos internacioneles y 2 curriculos naciones gestiopnados Universidad de argentina, Universidad del Carchi, Liceo aduanero ecuador
CESSMAG de pasto y Uniersidad de majizales
Dos mas para 2018. El programa de Gestión Fianciera realiza el estudio de 2 mallas curiculares del programa de Tecnología en Gestión Financiera de la IU Cesmag de Pasto. El programa de Diseño Visual ha realizado un amplio análisis en instituciones de carécter nacional e internacional, en este caso tienen referentes de 9 programas. El programa de Arquitectura realizo un ejercicio de comparabilidad con la universidad Católica de Cordoba en Argentina e igualmente con la IU Cesmag de Pasto. </t>
  </si>
  <si>
    <t>SEGUIMIENTO SE ENCUENTRA ELABORADO FALTA APROBACIÓN</t>
  </si>
  <si>
    <t xml:space="preserve">Año 1: N.A
Año 2: 20%
Año 3: 40%
Año 4: 80
</t>
  </si>
  <si>
    <t xml:space="preserve">Año 1: N.A
Año 2: 20%
Año 3: 40%
Año 4: 80%
</t>
  </si>
  <si>
    <t xml:space="preserve">Año 1: NA
Año 2: &gt;=20%
Año 3: &gt;=50%
Año 4: &gt;=70%
</t>
  </si>
  <si>
    <t xml:space="preserve">Proyecto unificado con el C.A.F.E en proceso, se presento a regalias para financiacion.
Se cuenta con contratacion docente ocasional para operativizar el proyecto a partir del segundo semestre..
En 1er semestre 2018 se presenta la estructura del centro de formaacion virtual, el trabajo realizado desde la facultad de ingenieria.
</t>
  </si>
  <si>
    <t>pendiente realizar trabajo de organización y formalizacion del centro
Cuenta con acto administrativo adscirto a la Facultad de arte y diseño No. de resolucion 002 del 13 de junio 2018 del consejo academico. Cuenta con Planeación 2018, se realiza seguimiento a las actividades desarrolladas dentro del primer semestre.</t>
  </si>
  <si>
    <r>
      <t>Se consolida CIDECAUCA, se presenta proyecto a regalias durante el 2016
en 2017 se contrata docente ocasional con funciones del centro en donde presenta avances de relacionamiento y servicios birndados a empresas, según se reporta en seguimiento POA facultad de Ciencias Sociales y de la administración
2018 se continual con la operacion del centro,</t>
    </r>
    <r>
      <rPr>
        <b/>
        <sz val="9"/>
        <color theme="1"/>
        <rFont val="Calibri"/>
        <family val="2"/>
        <scheme val="minor"/>
      </rPr>
      <t xml:space="preserve"> falta Verificar registro en camara de comercio </t>
    </r>
  </si>
  <si>
    <t>SEGUIMIENTO 2 AÑO - con relacion al año en que se espera la meta estaria incumplido, sin embargo la institucion  se avanza en la implementacion del sistema se expera cumplimiento de meta en año 3</t>
  </si>
  <si>
    <t>Especializacion en diseño de ambientes FAYD, se esta realizando estudio para determinar los nuevos programas a ofertar para las 3 facultades y licenciatura.
En consejo academico del mes de noviembre se presento por parte de las facultades y del programa ingles la propuesta nueva oferta academica, esta fue aprobada por consejo academico y directivo, se desarrollara en 2018.
Se presenta avance para el primer semestre de la facultad de ingenieria en Ingenieria Multimedia , la Licenciatura en lenguas modernas del Programa Ingres adscrito a la Facultad de Ciencias sociales y de la administración y avance en licenciatura en musica del la Facultad de Arte y Diseño.
Verficar avance oferta de posgrado</t>
  </si>
  <si>
    <t>P12</t>
  </si>
  <si>
    <t>P13</t>
  </si>
  <si>
    <t>P14</t>
  </si>
  <si>
    <t>C37</t>
  </si>
  <si>
    <t>C38</t>
  </si>
  <si>
    <t>C39</t>
  </si>
  <si>
    <t>C40</t>
  </si>
  <si>
    <t>PEND1</t>
  </si>
  <si>
    <t>PEND2</t>
  </si>
  <si>
    <t xml:space="preserve">Año 1:  Estatuto General, Reglamento Interno 
Año 2: Reglamento estudiantil y Estatuto del Profesor- proceso contractual
Año 3: Estatuto Electoral
</t>
  </si>
  <si>
    <t>MEDICIÓN AÑO 2 (mayo 2016 -Septiembre 2018)</t>
  </si>
  <si>
    <t>Cambio de meta a &gt;= 5 programas presentados.
Se contaba con meta de 5 programas acreditados, la institucion dentro de su planeacion ha incorporado el proyecto para lograr la acreditacion de los programas y ha venido ejecutando las actividades programadas  en cumplimiento a los lineameamientos dados por el consejo nacional de acreditación, sin embargo  la decision final de otorgamiento de la acreditación depende de la evaluacion que hace los consejeros frente a la documentación entregada.</t>
  </si>
  <si>
    <t xml:space="preserve">Cambio de meta &gt;= 3 acciones emprendidas para el fortalecimiento
La institucion inicia con programas de capacitacion de estudiantes y docentes con el fin de fortalecer los resultados de las mediciones que se realizzan con las pruebas saber, dichos resultados lograran su impacto en futuras mediciones, por lo que es necesario reajustar la meta.
</t>
  </si>
  <si>
    <t xml:space="preserve">Meta &gt;=2 programas pregrado presentados
&gt;=2 programa de posgrado presentados
queda igual, no modificas posgrado.
Pregrado 2 , Actualmente la institución no cuenta con la capacidad instalada para atender otro programa de posgrado, teniendo en cuenta la ampliacion en ofertas de posgrado. son programas de dia, 
</t>
  </si>
  <si>
    <t>Cambiar meta por presentar el proyecto &gt;= 1 proyecto presentado de la oficina
seguridad informaación, requerimento recurtos humanos puntos de atenci+on y se requiere montar una estructura compleja que garantrice que los procesos que se realizan cumplan con las disposiocnes del MEN y la normatividad legal vigente.</t>
  </si>
  <si>
    <t>Cambiar meta, los docentes con maestria llegan al 70%, los docentes estan cursando doctorado, por lo que la meta especifica formacion en maestria no se alcanzaría Incluir relacion de docentes planta con maestria y doctorado</t>
  </si>
  <si>
    <t>Diciembre 2018</t>
  </si>
  <si>
    <r>
      <t xml:space="preserve">2017
en proceso entrega en Diciembre, acutalmente se encuentra con registro en plataforma SACES-CNA el programa desarrollo de Software.
Se encuentra en plataforma SACEs la tecnologia en Delineantes de Arquitectura, se espera visita para 2018
1er semestre 2018
Se recibió la visita por parte de los pares académicos del CNA para el programa de Tecnología en Delineante de Arquitectura e Ingeniería, los 22 y 23 de Marzo de 2018 y se recibió la visita por parte de los pares académicos del CNA para el programa de Tecnología en Desarrollo de Software, los días 19 y 20 de Abril de 2018.  De las dos visitas ya se encuentra informe en la plataforma SACES- CNA.  En cuanto a estos informes, entregamos en el mes de junio las observaciones dle Rector al programa de Delineante de Arquitectura e Ingeniería.                                                                                                                                          Los programas de la Facultad de Ciencias Sociales y de la Administración - Tecnología en Gestión Empresarial, Tecnología en Gestión Comercial y de Mercados y el programa de Administración de Empresas se encuentran en el proceso de emisión de juicios de cada uno de los Factores para entregar el documento en el mes de Julio de 2018. 
2do semestre 2018. con el cambio de meta &gt;=5 programas presentados aprobada en consejo directivo segun acta No xxxxxx del xxxx de 2018.
Se presentaron los siguientes programas:
Resultado Acreditado Tecnología en Desarrollo de Software.  presentado y no acreditado Tecnología en Delineantes de Arquitectura e ingeniería.
</t>
    </r>
    <r>
      <rPr>
        <sz val="7"/>
        <color rgb="FFFF0000"/>
        <rFont val="Futura Bk"/>
        <family val="2"/>
      </rPr>
      <t>Se presentaron para condiciones iniciales del programa de Arquitectura</t>
    </r>
  </si>
  <si>
    <t xml:space="preserve">En proceso entrega en Diciembre, actualmente se inicio el Diplomado en Pedagogía Universitaria, el cual es la base para la modificación del Proyecto Educativo Institucional.  A este Diplomado asisten los docentes de planta, ocasionales tiempo completo y algunos catedráticos.  Asisten alrededor de 60 docentes.  
Segun acta consejo academico se decide que esta meta tendra cumplimiento en diciembre 2017 una vez se culmine el diplomado.
Se cuenta con el documento, falta solo actualizar mision y vision y en primer semestreel cual sera presentado al consejo Directivo para revision y aprobacióN.
Diciembre: se aprueba misión y visión en consejo Directivo  según acta Número    07 de fecha  3 octubre 2018, punto 6  falta presentación de PEI al Consejo Directivo
</t>
  </si>
  <si>
    <t>Se han realizado evaluaciones de los resultados de pruebas, los decanos Fredy y Ricardo presentaron en consejo académico la metodología de evaluación, se da inicio diplomado en donde se consolidara documento en que se establecen mecanismos de evaluación tipo pruebas saber pro.
Se cambia meta con aprobacion consejo directivo mes de noviembre acta NO, se resultado cambia de estado</t>
  </si>
  <si>
    <t>pendiente definición del proyecto.
Cambio de mesta aprobada por consejo directivo, pendiente medicion 2019</t>
  </si>
  <si>
    <t>NTC 9001:2015 
NTC 555:2011
NTC 14001:2015</t>
  </si>
  <si>
    <t>c19</t>
  </si>
  <si>
    <t>NA para el año</t>
  </si>
  <si>
    <t>i1</t>
  </si>
  <si>
    <t>i2</t>
  </si>
  <si>
    <t xml:space="preserve">Justificación cambio de meta
presentada en Consejo Directivo </t>
  </si>
  <si>
    <t>Para este periodo se tiene en cuenta la información actualizada registrada en el SIAG (Sistema de Gestión de Egresados), el cual a fecha Junio de 201, reporta registradas e  identificadas 14 nuevas empresas.
De las 143 empresas identificadas en este periodo se han realizado 69 convenios para el desarrollo de prácticas/pasantías como opción degrado. (Fuente: Secretaría General).</t>
  </si>
  <si>
    <t>&gt;= 5 programas presentados y/o acreditados</t>
  </si>
  <si>
    <t>No. de programas presentados y/o  acreditados</t>
  </si>
  <si>
    <t>&gt;=3 acciones emprendidas para el fortalecimiento</t>
  </si>
  <si>
    <t>No de  acciones emprendidas para el fortalecimiento</t>
  </si>
  <si>
    <t>Meta de cumplimientocuatrianual</t>
  </si>
  <si>
    <t>&gt;=2 programas de pregrado &gt;=2Programas de Posgrado (un programa por facultad)
presentados
&gt; = 2 licenciaturas asociadas a los cursos de extensión inglés y Arte Mayor presentados</t>
  </si>
  <si>
    <t>&gt;=2 programas de pregrado &gt;=2Programas de Posgrado (un programa por facultad) presentados
&gt; = 2 licenciaturas asociadas a los cursos de extensión inglés y Arte Mayor presentados</t>
  </si>
  <si>
    <t>No. De proyectos presentados para la cración y funcionamiento de la  Oficina Creada y Articulada</t>
  </si>
  <si>
    <t>&gt;=1 proyecto presentado para la cración y funcionamiento de la  Oficina Creada y Articulada</t>
  </si>
  <si>
    <t xml:space="preserve"> proyecto presentado para la cración y funcionamiento de la  Oficina Creada y Articulada</t>
  </si>
  <si>
    <t>&gt;=70% docentes de planta con maestría</t>
  </si>
  <si>
    <t>&gt;=7 proyectos presentados y/o ejecutados</t>
  </si>
  <si>
    <t>No de egresados desarrollando el perfil/total de egresados vinculados laboralmente *100</t>
  </si>
  <si>
    <t>&gt;=60% de los egresados vinculados laboralmente desarrollando el perfil profesional</t>
  </si>
  <si>
    <t>MEDICIÓN (mayo 2016 -Dicembre 2018)</t>
  </si>
  <si>
    <t>P2
1 acreditado
1 en plan de mejoramiento</t>
  </si>
  <si>
    <t>P3
Convenios con universidades externas para oferta de maestrias.
Documentos de Registros calificados nuevos programas</t>
  </si>
  <si>
    <t>P1
Presentado y aprobado Consejo Académico
Participación de estudiantes en nuevo PEI
Pendiente presentación al Consejo directivo</t>
  </si>
  <si>
    <t>P4
Articulado al centro de formación virtual</t>
  </si>
  <si>
    <t>c5
80%</t>
  </si>
  <si>
    <t>C3
1 centro estructurado</t>
  </si>
  <si>
    <t>c6
4 Dcoentes en formación
1 Docente graduado</t>
  </si>
  <si>
    <t xml:space="preserve">
c7
80%</t>
  </si>
  <si>
    <t>c8
7</t>
  </si>
  <si>
    <t>c9
6</t>
  </si>
  <si>
    <t>c10
1</t>
  </si>
  <si>
    <t>c11
Cumplido</t>
  </si>
  <si>
    <t>c12
1</t>
  </si>
  <si>
    <t xml:space="preserve">c13
3 revistas
</t>
  </si>
  <si>
    <t>c14
7</t>
  </si>
  <si>
    <t>c15
31</t>
  </si>
  <si>
    <t>c16
20</t>
  </si>
  <si>
    <t>c17
50%</t>
  </si>
  <si>
    <t>c18
100%</t>
  </si>
  <si>
    <t>C17
50%</t>
  </si>
  <si>
    <t>C18
12</t>
  </si>
  <si>
    <t xml:space="preserve">C22
</t>
  </si>
  <si>
    <t>C35
67%</t>
  </si>
  <si>
    <t>C36
82%</t>
  </si>
  <si>
    <t>I3
20%</t>
  </si>
  <si>
    <t>C41
40%</t>
  </si>
  <si>
    <t>C1 
100%</t>
  </si>
  <si>
    <t>C2
Documento Analisis de Resultados
Ejecución de acciones para fortalecer resultaodos de pruebas saber</t>
  </si>
  <si>
    <t>C4 
60%
Se cuenta con participacion de estudiantes, docentes, sector productivo en las diferentes ofertas de extensión realizadas por la institución</t>
  </si>
  <si>
    <t>C20
1</t>
  </si>
  <si>
    <t>C21
100%</t>
  </si>
  <si>
    <t>C22
13</t>
  </si>
  <si>
    <t>c23
3</t>
  </si>
  <si>
    <t>C24
80%</t>
  </si>
  <si>
    <t>C25
19</t>
  </si>
  <si>
    <t>C26
10</t>
  </si>
  <si>
    <t>C27
98%</t>
  </si>
  <si>
    <t>C28
48%</t>
  </si>
  <si>
    <t>C29
79%</t>
  </si>
  <si>
    <t>C30
1</t>
  </si>
  <si>
    <t>C31
1</t>
  </si>
  <si>
    <t>C32
1</t>
  </si>
  <si>
    <t>C33
67%</t>
  </si>
  <si>
    <t>C34
4 (9001, 5555,5580,1401</t>
  </si>
  <si>
    <t>C35
71%</t>
  </si>
  <si>
    <t>C36
100%</t>
  </si>
  <si>
    <t>C37
1</t>
  </si>
  <si>
    <t>C38
1</t>
  </si>
  <si>
    <t>C39
100%</t>
  </si>
  <si>
    <t xml:space="preserve">C40
100%
</t>
  </si>
  <si>
    <t>C41
100%</t>
  </si>
  <si>
    <t>C42
83%</t>
  </si>
  <si>
    <t>C43
100%</t>
  </si>
  <si>
    <t>C44
50%</t>
  </si>
  <si>
    <t>C45
50%</t>
  </si>
  <si>
    <t>C46
70%</t>
  </si>
  <si>
    <t>I5
20%</t>
  </si>
  <si>
    <t>TABLERO DE MANDOS 2016-2020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</si>
</sst>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2" x14ac:knownFonts="1">
    <font>
      <sz val="11"/>
      <color theme="1"/>
      <name val="Calibri"/>
      <family val="2"/>
      <scheme val="minor"/>
    </font>
    <font>
      <sz val="11"/>
      <color theme="1"/>
      <name val="Calibri"/>
      <family val="2"/>
      <scheme val="minor"/>
    </font>
    <font>
      <sz val="11"/>
      <name val="Calibri"/>
      <family val="2"/>
      <scheme val="minor"/>
    </font>
    <font>
      <sz val="9"/>
      <name val="Futura Bk"/>
      <family val="2"/>
    </font>
    <font>
      <sz val="12"/>
      <name val="Futura Bk"/>
      <family val="2"/>
    </font>
    <font>
      <sz val="7"/>
      <name val="Times New Roman"/>
      <family val="1"/>
    </font>
    <font>
      <sz val="12"/>
      <name val="Calibri"/>
      <family val="2"/>
      <scheme val="minor"/>
    </font>
    <font>
      <sz val="8"/>
      <name val="Futura Bk"/>
      <family val="2"/>
    </font>
    <font>
      <sz val="8"/>
      <name val="Calibri"/>
      <family val="2"/>
      <scheme val="minor"/>
    </font>
    <font>
      <sz val="11"/>
      <color theme="0"/>
      <name val="Calibri"/>
      <family val="2"/>
      <scheme val="minor"/>
    </font>
    <font>
      <sz val="9"/>
      <name val="Calibri"/>
      <family val="2"/>
      <scheme val="minor"/>
    </font>
    <font>
      <sz val="9"/>
      <color indexed="81"/>
      <name val="Tahoma"/>
      <family val="2"/>
    </font>
    <font>
      <b/>
      <sz val="9"/>
      <color indexed="81"/>
      <name val="Tahoma"/>
      <family val="2"/>
    </font>
    <font>
      <sz val="9"/>
      <color theme="1"/>
      <name val="Calibri"/>
      <family val="2"/>
      <scheme val="minor"/>
    </font>
    <font>
      <sz val="7"/>
      <name val="Futura Bk"/>
      <family val="2"/>
    </font>
    <font>
      <sz val="10"/>
      <name val="Arial"/>
      <family val="2"/>
    </font>
    <font>
      <sz val="10"/>
      <name val="Futura Bk"/>
      <family val="2"/>
    </font>
    <font>
      <b/>
      <sz val="9"/>
      <color theme="1"/>
      <name val="Calibri"/>
      <family val="2"/>
      <scheme val="minor"/>
    </font>
    <font>
      <sz val="7"/>
      <color rgb="FFFF0000"/>
      <name val="Futura Bk"/>
      <family val="2"/>
    </font>
    <font>
      <b/>
      <sz val="16"/>
      <name val="Futura Bk"/>
      <family val="2"/>
    </font>
    <font>
      <b/>
      <sz val="11"/>
      <name val="Calibri"/>
      <family val="2"/>
      <scheme val="minor"/>
    </font>
    <font>
      <b/>
      <sz val="9"/>
      <name val="Futura Bk"/>
      <family val="2"/>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6"/>
        <bgColor indexed="64"/>
      </patternFill>
    </fill>
    <fill>
      <patternFill patternType="solid">
        <fgColor theme="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25">
    <xf numFmtId="0" fontId="0" fillId="0" borderId="0" xfId="0"/>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4" borderId="1" xfId="0" applyFont="1" applyFill="1" applyBorder="1" applyAlignment="1">
      <alignment vertical="center" wrapText="1"/>
    </xf>
    <xf numFmtId="0" fontId="4" fillId="0" borderId="1" xfId="0" applyFont="1" applyFill="1" applyBorder="1" applyAlignment="1">
      <alignment vertical="center" wrapText="1"/>
    </xf>
    <xf numFmtId="0" fontId="2" fillId="3" borderId="1" xfId="0" applyFont="1" applyFill="1" applyBorder="1" applyAlignment="1">
      <alignment vertical="center" wrapText="1"/>
    </xf>
    <xf numFmtId="0" fontId="2" fillId="2" borderId="2" xfId="0" applyFont="1" applyFill="1" applyBorder="1" applyAlignment="1">
      <alignment vertical="center" wrapText="1"/>
    </xf>
    <xf numFmtId="0" fontId="16" fillId="2" borderId="1" xfId="0" applyFont="1" applyFill="1" applyBorder="1" applyAlignment="1">
      <alignment vertical="center" wrapText="1"/>
    </xf>
    <xf numFmtId="9" fontId="2" fillId="2" borderId="1" xfId="0" applyNumberFormat="1" applyFont="1" applyFill="1" applyBorder="1" applyAlignment="1">
      <alignment vertical="center" wrapText="1"/>
    </xf>
    <xf numFmtId="0" fontId="6" fillId="0" borderId="1" xfId="0" applyFont="1" applyFill="1" applyBorder="1" applyAlignment="1">
      <alignment vertical="center" wrapText="1"/>
    </xf>
    <xf numFmtId="0" fontId="2" fillId="2" borderId="1" xfId="0" applyFont="1" applyFill="1" applyBorder="1" applyAlignment="1">
      <alignment vertical="center" wrapText="1"/>
    </xf>
    <xf numFmtId="0" fontId="16" fillId="3" borderId="1" xfId="0" applyFont="1" applyFill="1" applyBorder="1" applyAlignment="1">
      <alignment vertical="center" wrapText="1"/>
    </xf>
    <xf numFmtId="0" fontId="2" fillId="5" borderId="1" xfId="0" applyFont="1" applyFill="1" applyBorder="1" applyAlignment="1">
      <alignment vertical="center" wrapText="1"/>
    </xf>
    <xf numFmtId="0" fontId="2" fillId="10" borderId="1"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2" fillId="0" borderId="1" xfId="0" applyFont="1" applyFill="1" applyBorder="1" applyAlignment="1">
      <alignment vertical="center" wrapText="1"/>
    </xf>
    <xf numFmtId="0" fontId="14" fillId="3" borderId="1" xfId="0" applyFont="1" applyFill="1" applyBorder="1" applyAlignment="1">
      <alignment vertical="center" wrapText="1"/>
    </xf>
    <xf numFmtId="0" fontId="5" fillId="0" borderId="1" xfId="0" applyFont="1" applyFill="1" applyBorder="1" applyAlignment="1">
      <alignment vertical="center" wrapText="1"/>
    </xf>
    <xf numFmtId="0" fontId="14" fillId="0" borderId="1" xfId="0" applyFont="1" applyFill="1" applyBorder="1" applyAlignment="1">
      <alignment vertical="center" wrapText="1"/>
    </xf>
    <xf numFmtId="0" fontId="14" fillId="4" borderId="1" xfId="0" applyFont="1" applyFill="1" applyBorder="1" applyAlignment="1">
      <alignment vertical="center" wrapText="1"/>
    </xf>
    <xf numFmtId="0" fontId="14" fillId="2" borderId="1" xfId="0" applyFont="1" applyFill="1" applyBorder="1" applyAlignment="1">
      <alignment vertical="center" wrapText="1"/>
    </xf>
    <xf numFmtId="0" fontId="2" fillId="6" borderId="1" xfId="0" applyFont="1" applyFill="1" applyBorder="1" applyAlignment="1">
      <alignment vertical="center" wrapText="1"/>
    </xf>
    <xf numFmtId="0" fontId="3" fillId="5" borderId="1" xfId="0" applyFont="1" applyFill="1" applyBorder="1" applyAlignment="1">
      <alignment vertical="center" wrapText="1"/>
    </xf>
    <xf numFmtId="0" fontId="2" fillId="5" borderId="0" xfId="0" applyFont="1" applyFill="1" applyAlignment="1">
      <alignment vertical="center"/>
    </xf>
    <xf numFmtId="0" fontId="13" fillId="3" borderId="1" xfId="0" applyFont="1" applyFill="1" applyBorder="1" applyAlignment="1">
      <alignment wrapText="1"/>
    </xf>
    <xf numFmtId="0" fontId="13" fillId="0" borderId="1" xfId="0" applyFont="1" applyFill="1" applyBorder="1" applyAlignment="1">
      <alignment wrapText="1"/>
    </xf>
    <xf numFmtId="0" fontId="10" fillId="2" borderId="1" xfId="0" applyFont="1" applyFill="1" applyBorder="1" applyAlignment="1">
      <alignment vertical="center" wrapText="1"/>
    </xf>
    <xf numFmtId="0" fontId="10" fillId="0" borderId="1" xfId="0" applyFont="1" applyFill="1" applyBorder="1" applyAlignment="1">
      <alignment vertical="center" wrapText="1"/>
    </xf>
    <xf numFmtId="0" fontId="10" fillId="3" borderId="1" xfId="0" applyFont="1" applyFill="1" applyBorder="1" applyAlignment="1">
      <alignment vertical="center" wrapText="1"/>
    </xf>
    <xf numFmtId="0" fontId="9" fillId="0" borderId="0" xfId="0" applyFont="1" applyFill="1" applyAlignment="1">
      <alignment vertical="center"/>
    </xf>
    <xf numFmtId="0" fontId="9" fillId="0" borderId="0" xfId="0" applyFont="1" applyFill="1" applyAlignment="1">
      <alignment vertical="center" wrapText="1"/>
    </xf>
    <xf numFmtId="0" fontId="2" fillId="2" borderId="1" xfId="0" applyFont="1" applyFill="1" applyBorder="1" applyAlignment="1">
      <alignment vertical="center"/>
    </xf>
    <xf numFmtId="0" fontId="2" fillId="3" borderId="1" xfId="0" applyFont="1" applyFill="1" applyBorder="1" applyAlignment="1">
      <alignment vertical="center"/>
    </xf>
    <xf numFmtId="0" fontId="2" fillId="6" borderId="1" xfId="0" applyFont="1" applyFill="1" applyBorder="1" applyAlignment="1">
      <alignment vertical="center"/>
    </xf>
    <xf numFmtId="0" fontId="2" fillId="5" borderId="1" xfId="0" applyFont="1" applyFill="1" applyBorder="1" applyAlignment="1">
      <alignment vertical="center"/>
    </xf>
    <xf numFmtId="0" fontId="2" fillId="7" borderId="1" xfId="0" applyFont="1" applyFill="1" applyBorder="1" applyAlignment="1">
      <alignment vertical="center" wrapText="1"/>
    </xf>
    <xf numFmtId="0" fontId="2" fillId="7" borderId="1" xfId="0" applyFont="1" applyFill="1" applyBorder="1" applyAlignment="1">
      <alignment vertical="center"/>
    </xf>
    <xf numFmtId="0" fontId="2" fillId="4" borderId="1" xfId="0" applyFont="1" applyFill="1" applyBorder="1" applyAlignment="1">
      <alignment vertical="center"/>
    </xf>
    <xf numFmtId="9" fontId="9" fillId="0" borderId="0" xfId="0" applyNumberFormat="1" applyFont="1" applyFill="1" applyAlignment="1">
      <alignment vertical="center"/>
    </xf>
    <xf numFmtId="10" fontId="2" fillId="2" borderId="1" xfId="1" applyNumberFormat="1" applyFont="1" applyFill="1" applyBorder="1" applyAlignment="1">
      <alignment vertical="center"/>
    </xf>
    <xf numFmtId="10" fontId="2" fillId="3" borderId="1" xfId="1" applyNumberFormat="1" applyFont="1" applyFill="1" applyBorder="1" applyAlignment="1">
      <alignment vertical="center"/>
    </xf>
    <xf numFmtId="9" fontId="2" fillId="6" borderId="1" xfId="1" applyFont="1" applyFill="1" applyBorder="1" applyAlignment="1">
      <alignment vertical="center"/>
    </xf>
    <xf numFmtId="164" fontId="2" fillId="5" borderId="1" xfId="1" applyNumberFormat="1" applyFont="1" applyFill="1" applyBorder="1" applyAlignment="1">
      <alignment vertical="center"/>
    </xf>
    <xf numFmtId="10" fontId="2" fillId="7" borderId="1" xfId="0" applyNumberFormat="1" applyFont="1" applyFill="1" applyBorder="1" applyAlignment="1">
      <alignment vertical="center" wrapText="1"/>
    </xf>
    <xf numFmtId="9" fontId="2" fillId="4" borderId="1" xfId="1" applyFont="1" applyFill="1" applyBorder="1" applyAlignment="1">
      <alignment vertical="center" wrapText="1"/>
    </xf>
    <xf numFmtId="9" fontId="2" fillId="0" borderId="0" xfId="1" applyFont="1" applyFill="1" applyAlignment="1">
      <alignment vertical="center" wrapText="1"/>
    </xf>
    <xf numFmtId="9" fontId="9" fillId="0" borderId="0" xfId="1" applyFont="1" applyFill="1" applyAlignment="1">
      <alignment vertical="center"/>
    </xf>
    <xf numFmtId="10" fontId="9" fillId="0" borderId="0" xfId="1" applyNumberFormat="1" applyFont="1" applyFill="1" applyAlignment="1">
      <alignment vertical="center"/>
    </xf>
    <xf numFmtId="10" fontId="2" fillId="0" borderId="0" xfId="1" applyNumberFormat="1" applyFont="1" applyFill="1" applyAlignment="1">
      <alignment vertical="center"/>
    </xf>
    <xf numFmtId="9" fontId="2" fillId="2" borderId="1" xfId="1" applyNumberFormat="1" applyFont="1" applyFill="1" applyBorder="1" applyAlignment="1">
      <alignment vertical="center"/>
    </xf>
    <xf numFmtId="9" fontId="2" fillId="3" borderId="1" xfId="1" applyNumberFormat="1" applyFont="1" applyFill="1" applyBorder="1" applyAlignment="1">
      <alignment vertical="center"/>
    </xf>
    <xf numFmtId="164" fontId="9" fillId="0" borderId="0" xfId="0" applyNumberFormat="1" applyFont="1" applyFill="1" applyAlignment="1">
      <alignment vertical="center"/>
    </xf>
    <xf numFmtId="0" fontId="2" fillId="0" borderId="0" xfId="0" applyFont="1" applyFill="1" applyBorder="1" applyAlignment="1">
      <alignment vertical="center"/>
    </xf>
    <xf numFmtId="9" fontId="2" fillId="0" borderId="0" xfId="1" applyNumberFormat="1" applyFont="1" applyFill="1" applyBorder="1" applyAlignment="1">
      <alignment vertical="center"/>
    </xf>
    <xf numFmtId="9" fontId="2" fillId="0" borderId="0" xfId="1" applyFont="1" applyFill="1" applyBorder="1" applyAlignment="1">
      <alignment vertical="center"/>
    </xf>
    <xf numFmtId="164" fontId="2" fillId="0" borderId="0" xfId="1" applyNumberFormat="1" applyFont="1" applyFill="1" applyBorder="1" applyAlignment="1">
      <alignment vertical="center"/>
    </xf>
    <xf numFmtId="10" fontId="2" fillId="0" borderId="0" xfId="0" applyNumberFormat="1" applyFont="1" applyFill="1" applyBorder="1" applyAlignment="1">
      <alignment vertical="center" wrapText="1"/>
    </xf>
    <xf numFmtId="9" fontId="2" fillId="0" borderId="0" xfId="1" applyFont="1" applyFill="1" applyBorder="1" applyAlignment="1">
      <alignment vertical="center" wrapText="1"/>
    </xf>
    <xf numFmtId="9" fontId="2" fillId="0" borderId="0" xfId="0" applyNumberFormat="1" applyFont="1" applyFill="1" applyAlignment="1">
      <alignment vertical="center"/>
    </xf>
    <xf numFmtId="9" fontId="2" fillId="0" borderId="0" xfId="1" applyFont="1" applyFill="1" applyAlignment="1">
      <alignment vertical="center"/>
    </xf>
    <xf numFmtId="0" fontId="2" fillId="0" borderId="0" xfId="0" applyNumberFormat="1" applyFont="1" applyFill="1" applyAlignment="1">
      <alignment vertical="center"/>
    </xf>
    <xf numFmtId="165" fontId="2" fillId="0" borderId="0" xfId="0" applyNumberFormat="1" applyFont="1" applyFill="1" applyAlignment="1">
      <alignment vertical="center"/>
    </xf>
    <xf numFmtId="1" fontId="2" fillId="0" borderId="0" xfId="1" applyNumberFormat="1" applyFont="1" applyFill="1" applyBorder="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16" fillId="3" borderId="1" xfId="0" applyFont="1" applyFill="1" applyBorder="1" applyAlignment="1">
      <alignment vertical="center" wrapText="1"/>
    </xf>
    <xf numFmtId="0" fontId="2" fillId="3" borderId="1" xfId="0" applyFont="1" applyFill="1" applyBorder="1" applyAlignment="1">
      <alignment vertical="center" wrapText="1"/>
    </xf>
    <xf numFmtId="0" fontId="2" fillId="7" borderId="1" xfId="0" applyFont="1" applyFill="1" applyBorder="1" applyAlignment="1">
      <alignment vertical="center"/>
    </xf>
    <xf numFmtId="0" fontId="2" fillId="5" borderId="1" xfId="0" applyFont="1" applyFill="1" applyBorder="1" applyAlignment="1">
      <alignment vertical="center" wrapText="1"/>
    </xf>
    <xf numFmtId="0" fontId="2" fillId="2" borderId="1" xfId="0" applyFont="1" applyFill="1" applyBorder="1" applyAlignment="1">
      <alignment vertical="center" wrapText="1"/>
    </xf>
    <xf numFmtId="9" fontId="2" fillId="2" borderId="1" xfId="0" applyNumberFormat="1" applyFont="1" applyFill="1" applyBorder="1" applyAlignment="1">
      <alignment vertical="center" wrapText="1"/>
    </xf>
    <xf numFmtId="0" fontId="2" fillId="4" borderId="1" xfId="0" applyFont="1" applyFill="1" applyBorder="1" applyAlignment="1">
      <alignment vertical="center" wrapText="1"/>
    </xf>
    <xf numFmtId="0" fontId="2" fillId="8" borderId="1" xfId="0" applyFont="1" applyFill="1" applyBorder="1" applyAlignment="1">
      <alignment vertical="center" wrapText="1"/>
    </xf>
    <xf numFmtId="0" fontId="2" fillId="7" borderId="7" xfId="0" applyFont="1" applyFill="1" applyBorder="1" applyAlignment="1">
      <alignment vertical="center"/>
    </xf>
    <xf numFmtId="0" fontId="2" fillId="7" borderId="6" xfId="0" applyFont="1" applyFill="1" applyBorder="1" applyAlignment="1">
      <alignment vertical="center"/>
    </xf>
    <xf numFmtId="0" fontId="3" fillId="0" borderId="1" xfId="0" applyFont="1" applyFill="1" applyBorder="1" applyAlignment="1">
      <alignment vertical="center" wrapText="1"/>
    </xf>
    <xf numFmtId="0" fontId="2" fillId="9" borderId="1" xfId="0" applyFont="1" applyFill="1" applyBorder="1" applyAlignment="1">
      <alignment vertical="center" wrapText="1"/>
    </xf>
    <xf numFmtId="9" fontId="2" fillId="2" borderId="3" xfId="0" applyNumberFormat="1" applyFont="1" applyFill="1" applyBorder="1" applyAlignment="1">
      <alignment horizontal="left" vertical="center" wrapText="1"/>
    </xf>
    <xf numFmtId="9" fontId="2" fillId="2" borderId="4" xfId="0" applyNumberFormat="1" applyFont="1" applyFill="1" applyBorder="1" applyAlignment="1">
      <alignment horizontal="left" vertical="center" wrapText="1"/>
    </xf>
    <xf numFmtId="9" fontId="2" fillId="2" borderId="5" xfId="0" applyNumberFormat="1" applyFont="1" applyFill="1" applyBorder="1" applyAlignment="1">
      <alignment horizontal="left" vertical="center" wrapText="1"/>
    </xf>
    <xf numFmtId="0" fontId="2" fillId="2" borderId="1" xfId="0" applyFont="1" applyFill="1" applyBorder="1" applyAlignment="1">
      <alignment vertical="top" wrapText="1"/>
    </xf>
    <xf numFmtId="9" fontId="16" fillId="5" borderId="1" xfId="0" applyNumberFormat="1" applyFont="1" applyFill="1" applyBorder="1" applyAlignment="1">
      <alignment vertical="center" wrapText="1"/>
    </xf>
    <xf numFmtId="9" fontId="2" fillId="5" borderId="1" xfId="0" applyNumberFormat="1" applyFont="1" applyFill="1" applyBorder="1" applyAlignment="1">
      <alignment vertical="center" wrapText="1"/>
    </xf>
    <xf numFmtId="9" fontId="2" fillId="8" borderId="1" xfId="0" applyNumberFormat="1" applyFont="1" applyFill="1" applyBorder="1" applyAlignment="1">
      <alignment vertical="center" wrapText="1"/>
    </xf>
    <xf numFmtId="9" fontId="2" fillId="0" borderId="1" xfId="0" applyNumberFormat="1" applyFont="1" applyFill="1" applyBorder="1" applyAlignment="1">
      <alignment vertical="center" wrapText="1"/>
    </xf>
    <xf numFmtId="0" fontId="4" fillId="3" borderId="1" xfId="0" applyFont="1" applyFill="1" applyBorder="1" applyAlignment="1">
      <alignment vertical="center" wrapText="1"/>
    </xf>
    <xf numFmtId="0" fontId="16" fillId="2" borderId="1" xfId="0" applyFont="1" applyFill="1" applyBorder="1" applyAlignment="1">
      <alignment vertical="center" wrapText="1"/>
    </xf>
    <xf numFmtId="0" fontId="10" fillId="0" borderId="1" xfId="0" applyFont="1" applyFill="1" applyBorder="1" applyAlignment="1">
      <alignment vertical="center" wrapText="1"/>
    </xf>
    <xf numFmtId="0" fontId="2" fillId="0" borderId="1" xfId="0" applyFont="1" applyFill="1" applyBorder="1" applyAlignment="1">
      <alignment vertical="center" wrapText="1"/>
    </xf>
    <xf numFmtId="0" fontId="10" fillId="8" borderId="1" xfId="0" applyFont="1" applyFill="1" applyBorder="1" applyAlignment="1">
      <alignment vertical="center" wrapText="1"/>
    </xf>
    <xf numFmtId="0" fontId="14" fillId="0" borderId="1" xfId="0" applyFont="1" applyFill="1" applyBorder="1" applyAlignment="1">
      <alignment vertical="center" wrapText="1"/>
    </xf>
    <xf numFmtId="0" fontId="8" fillId="0" borderId="1" xfId="0" applyFont="1" applyFill="1" applyBorder="1" applyAlignment="1">
      <alignment vertical="center" wrapText="1"/>
    </xf>
    <xf numFmtId="0" fontId="2" fillId="6" borderId="1" xfId="0" applyFont="1" applyFill="1" applyBorder="1" applyAlignment="1">
      <alignment vertical="center" wrapText="1"/>
    </xf>
    <xf numFmtId="0" fontId="10" fillId="2" borderId="1" xfId="0" applyFont="1" applyFill="1" applyBorder="1" applyAlignment="1">
      <alignment vertical="center" wrapText="1"/>
    </xf>
    <xf numFmtId="0" fontId="10" fillId="4" borderId="1" xfId="0" applyFont="1" applyFill="1" applyBorder="1" applyAlignment="1">
      <alignment vertical="center" wrapText="1"/>
    </xf>
    <xf numFmtId="0" fontId="14" fillId="4" borderId="1" xfId="0" applyFont="1" applyFill="1" applyBorder="1" applyAlignment="1">
      <alignment vertical="center" wrapText="1"/>
    </xf>
    <xf numFmtId="0" fontId="14" fillId="2" borderId="1" xfId="0" applyFont="1" applyFill="1" applyBorder="1" applyAlignment="1">
      <alignment vertical="center" wrapText="1"/>
    </xf>
    <xf numFmtId="0" fontId="6" fillId="0" borderId="1" xfId="0" applyFont="1" applyFill="1" applyBorder="1" applyAlignment="1">
      <alignment vertical="center" wrapText="1"/>
    </xf>
    <xf numFmtId="9" fontId="2" fillId="3" borderId="1" xfId="1"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2" fillId="0" borderId="1" xfId="0" applyFont="1" applyFill="1" applyBorder="1" applyAlignment="1">
      <alignment vertical="center"/>
    </xf>
    <xf numFmtId="0" fontId="5" fillId="0" borderId="1" xfId="0" applyFont="1" applyFill="1" applyBorder="1" applyAlignment="1">
      <alignment vertical="center"/>
    </xf>
    <xf numFmtId="0" fontId="9" fillId="0" borderId="0" xfId="0" applyFont="1" applyFill="1" applyAlignment="1">
      <alignment vertical="center"/>
    </xf>
    <xf numFmtId="0" fontId="7" fillId="0" borderId="1" xfId="0" applyFont="1" applyFill="1" applyBorder="1" applyAlignment="1">
      <alignment vertical="center" wrapText="1"/>
    </xf>
    <xf numFmtId="0" fontId="14" fillId="3" borderId="1" xfId="0" applyFont="1" applyFill="1" applyBorder="1" applyAlignment="1">
      <alignment vertical="center" wrapText="1"/>
    </xf>
    <xf numFmtId="0" fontId="8" fillId="2" borderId="1" xfId="0" applyFont="1" applyFill="1" applyBorder="1" applyAlignment="1">
      <alignment vertical="center" wrapText="1"/>
    </xf>
    <xf numFmtId="0" fontId="2" fillId="8" borderId="1" xfId="0" applyFont="1" applyFill="1" applyBorder="1" applyAlignment="1">
      <alignment vertical="top" wrapText="1"/>
    </xf>
    <xf numFmtId="9" fontId="16" fillId="3" borderId="1" xfId="0" applyNumberFormat="1" applyFont="1" applyFill="1" applyBorder="1" applyAlignment="1">
      <alignment vertical="center" wrapText="1"/>
    </xf>
    <xf numFmtId="9" fontId="2" fillId="3" borderId="1" xfId="0" applyNumberFormat="1" applyFont="1" applyFill="1" applyBorder="1" applyAlignment="1">
      <alignment vertical="center" wrapText="1"/>
    </xf>
    <xf numFmtId="9" fontId="2" fillId="4" borderId="1" xfId="1" applyFont="1" applyFill="1" applyBorder="1" applyAlignment="1">
      <alignment vertical="center" wrapText="1"/>
    </xf>
    <xf numFmtId="0" fontId="10" fillId="3" borderId="1" xfId="0" applyFont="1" applyFill="1" applyBorder="1" applyAlignment="1">
      <alignment vertical="center" wrapText="1"/>
    </xf>
    <xf numFmtId="0" fontId="19" fillId="0" borderId="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0" fillId="0" borderId="1" xfId="0" applyFont="1" applyFill="1" applyBorder="1" applyAlignment="1">
      <alignment horizontal="center" vertical="center" wrapText="1"/>
    </xf>
  </cellXfs>
  <cellStyles count="3">
    <cellStyle name="Normal" xfId="0" builtinId="0"/>
    <cellStyle name="Normal 3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123825</xdr:colOff>
      <xdr:row>10</xdr:row>
      <xdr:rowOff>123825</xdr:rowOff>
    </xdr:to>
    <xdr:pic>
      <xdr:nvPicPr>
        <xdr:cNvPr id="2" name="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38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123825</xdr:colOff>
      <xdr:row>11</xdr:row>
      <xdr:rowOff>123825</xdr:rowOff>
    </xdr:to>
    <xdr:pic>
      <xdr:nvPicPr>
        <xdr:cNvPr id="3" name="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43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0</xdr:rowOff>
    </xdr:from>
    <xdr:ext cx="123825" cy="123825"/>
    <xdr:pic>
      <xdr:nvPicPr>
        <xdr:cNvPr id="4" name="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72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13</xdr:row>
      <xdr:rowOff>0</xdr:rowOff>
    </xdr:from>
    <xdr:ext cx="123825" cy="123825"/>
    <xdr:pic>
      <xdr:nvPicPr>
        <xdr:cNvPr id="5" name="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6111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14</xdr:row>
      <xdr:rowOff>0</xdr:rowOff>
    </xdr:from>
    <xdr:to>
      <xdr:col>0</xdr:col>
      <xdr:colOff>123825</xdr:colOff>
      <xdr:row>14</xdr:row>
      <xdr:rowOff>123825</xdr:rowOff>
    </xdr:to>
    <xdr:pic>
      <xdr:nvPicPr>
        <xdr:cNvPr id="6" name="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430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123825</xdr:colOff>
      <xdr:row>18</xdr:row>
      <xdr:rowOff>123825</xdr:rowOff>
    </xdr:to>
    <xdr:pic>
      <xdr:nvPicPr>
        <xdr:cNvPr id="7" name="6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49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123825</xdr:colOff>
      <xdr:row>23</xdr:row>
      <xdr:rowOff>123825</xdr:rowOff>
    </xdr:to>
    <xdr:pic>
      <xdr:nvPicPr>
        <xdr:cNvPr id="8" name="7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2120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123825</xdr:colOff>
      <xdr:row>27</xdr:row>
      <xdr:rowOff>123825</xdr:rowOff>
    </xdr:to>
    <xdr:pic>
      <xdr:nvPicPr>
        <xdr:cNvPr id="9" name="8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936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123825</xdr:colOff>
      <xdr:row>61</xdr:row>
      <xdr:rowOff>123825</xdr:rowOff>
    </xdr:to>
    <xdr:pic>
      <xdr:nvPicPr>
        <xdr:cNvPr id="10" name="9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6639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123825</xdr:colOff>
      <xdr:row>65</xdr:row>
      <xdr:rowOff>123825</xdr:rowOff>
    </xdr:to>
    <xdr:pic>
      <xdr:nvPicPr>
        <xdr:cNvPr id="11" name="10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664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110</xdr:row>
      <xdr:rowOff>0</xdr:rowOff>
    </xdr:from>
    <xdr:to>
      <xdr:col>0</xdr:col>
      <xdr:colOff>123825</xdr:colOff>
      <xdr:row>110</xdr:row>
      <xdr:rowOff>123825</xdr:rowOff>
    </xdr:to>
    <xdr:pic>
      <xdr:nvPicPr>
        <xdr:cNvPr id="12" name="11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371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xdr:row>
      <xdr:rowOff>0</xdr:rowOff>
    </xdr:from>
    <xdr:to>
      <xdr:col>0</xdr:col>
      <xdr:colOff>123825</xdr:colOff>
      <xdr:row>128</xdr:row>
      <xdr:rowOff>123825</xdr:rowOff>
    </xdr:to>
    <xdr:pic>
      <xdr:nvPicPr>
        <xdr:cNvPr id="13" name="12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88587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xdr:row>
      <xdr:rowOff>0</xdr:rowOff>
    </xdr:from>
    <xdr:to>
      <xdr:col>0</xdr:col>
      <xdr:colOff>123825</xdr:colOff>
      <xdr:row>140</xdr:row>
      <xdr:rowOff>123825</xdr:rowOff>
    </xdr:to>
    <xdr:pic>
      <xdr:nvPicPr>
        <xdr:cNvPr id="14" name="13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8883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0</xdr:rowOff>
    </xdr:from>
    <xdr:to>
      <xdr:col>0</xdr:col>
      <xdr:colOff>123825</xdr:colOff>
      <xdr:row>152</xdr:row>
      <xdr:rowOff>123825</xdr:rowOff>
    </xdr:to>
    <xdr:pic>
      <xdr:nvPicPr>
        <xdr:cNvPr id="15" name="14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946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163</xdr:row>
      <xdr:rowOff>0</xdr:rowOff>
    </xdr:from>
    <xdr:to>
      <xdr:col>0</xdr:col>
      <xdr:colOff>123825</xdr:colOff>
      <xdr:row>163</xdr:row>
      <xdr:rowOff>123825</xdr:rowOff>
    </xdr:to>
    <xdr:pic>
      <xdr:nvPicPr>
        <xdr:cNvPr id="16" name="15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527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190</xdr:row>
      <xdr:rowOff>0</xdr:rowOff>
    </xdr:from>
    <xdr:to>
      <xdr:col>0</xdr:col>
      <xdr:colOff>123825</xdr:colOff>
      <xdr:row>190</xdr:row>
      <xdr:rowOff>123825</xdr:rowOff>
    </xdr:to>
    <xdr:pic>
      <xdr:nvPicPr>
        <xdr:cNvPr id="17" name="16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385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203</xdr:row>
      <xdr:rowOff>0</xdr:rowOff>
    </xdr:from>
    <xdr:to>
      <xdr:col>0</xdr:col>
      <xdr:colOff>123825</xdr:colOff>
      <xdr:row>203</xdr:row>
      <xdr:rowOff>123825</xdr:rowOff>
    </xdr:to>
    <xdr:pic>
      <xdr:nvPicPr>
        <xdr:cNvPr id="18" name="17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81862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223</xdr:row>
      <xdr:rowOff>0</xdr:rowOff>
    </xdr:from>
    <xdr:to>
      <xdr:col>0</xdr:col>
      <xdr:colOff>123825</xdr:colOff>
      <xdr:row>223</xdr:row>
      <xdr:rowOff>123825</xdr:rowOff>
    </xdr:to>
    <xdr:pic>
      <xdr:nvPicPr>
        <xdr:cNvPr id="19" name="18 Imagen"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958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D302"/>
  <sheetViews>
    <sheetView tabSelected="1" zoomScale="70" zoomScaleNormal="70" workbookViewId="0">
      <selection activeCell="E5" sqref="E5:E6"/>
    </sheetView>
  </sheetViews>
  <sheetFormatPr baseColWidth="10" defaultColWidth="9.140625" defaultRowHeight="15" x14ac:dyDescent="0.25"/>
  <cols>
    <col min="1" max="1" width="37.42578125" style="16" customWidth="1"/>
    <col min="2" max="2" width="41.7109375" style="16" customWidth="1"/>
    <col min="3" max="3" width="13.140625" style="16" customWidth="1"/>
    <col min="4" max="4" width="15.28515625" style="16" customWidth="1"/>
    <col min="5" max="5" width="30.5703125" style="16" customWidth="1"/>
    <col min="6" max="6" width="26.140625" style="16" customWidth="1"/>
    <col min="7" max="7" width="19.85546875" style="16" customWidth="1"/>
    <col min="8" max="8" width="21.28515625" style="16" customWidth="1"/>
    <col min="9" max="9" width="20" style="16" customWidth="1"/>
    <col min="10" max="10" width="11.28515625" style="15" customWidth="1"/>
    <col min="11" max="11" width="11" style="15" customWidth="1"/>
    <col min="12" max="16" width="13" style="15" customWidth="1"/>
    <col min="17" max="17" width="52" style="15" hidden="1" customWidth="1"/>
    <col min="18" max="18" width="31.28515625" style="16" hidden="1" customWidth="1"/>
    <col min="19" max="16384" width="9.140625" style="16"/>
  </cols>
  <sheetData>
    <row r="2" spans="1:18" ht="22.5" x14ac:dyDescent="0.25">
      <c r="A2" s="118" t="s">
        <v>672</v>
      </c>
      <c r="B2" s="119"/>
      <c r="C2" s="119"/>
      <c r="D2" s="119"/>
      <c r="E2" s="119"/>
      <c r="F2" s="119"/>
      <c r="G2" s="119"/>
      <c r="H2" s="119"/>
      <c r="I2" s="119"/>
      <c r="J2" s="120"/>
      <c r="K2" s="94"/>
      <c r="L2" s="94"/>
      <c r="M2" s="14"/>
      <c r="N2" s="14"/>
      <c r="O2" s="14"/>
      <c r="P2" s="14"/>
    </row>
    <row r="3" spans="1:18" ht="48" customHeight="1" x14ac:dyDescent="0.25">
      <c r="A3" s="121" t="s">
        <v>2</v>
      </c>
      <c r="B3" s="122" t="s">
        <v>3</v>
      </c>
      <c r="C3" s="123" t="s">
        <v>4</v>
      </c>
      <c r="D3" s="123" t="s">
        <v>5</v>
      </c>
      <c r="E3" s="123" t="s">
        <v>6</v>
      </c>
      <c r="F3" s="123" t="s">
        <v>7</v>
      </c>
      <c r="G3" s="122" t="s">
        <v>8</v>
      </c>
      <c r="H3" s="122" t="s">
        <v>9</v>
      </c>
      <c r="I3" s="122" t="s">
        <v>10</v>
      </c>
      <c r="J3" s="124" t="s">
        <v>465</v>
      </c>
      <c r="K3" s="124" t="s">
        <v>464</v>
      </c>
      <c r="L3" s="124" t="s">
        <v>396</v>
      </c>
      <c r="M3" s="124" t="s">
        <v>467</v>
      </c>
      <c r="N3" s="124" t="s">
        <v>508</v>
      </c>
      <c r="O3" s="124" t="s">
        <v>509</v>
      </c>
      <c r="P3" s="124" t="s">
        <v>588</v>
      </c>
      <c r="Q3" s="20" t="s">
        <v>374</v>
      </c>
      <c r="R3" s="20" t="s">
        <v>598</v>
      </c>
    </row>
    <row r="4" spans="1:18" ht="148.5" customHeight="1" x14ac:dyDescent="0.25">
      <c r="A4" s="20" t="s">
        <v>11</v>
      </c>
      <c r="B4" s="18" t="s">
        <v>12</v>
      </c>
      <c r="C4" s="18" t="s">
        <v>13</v>
      </c>
      <c r="D4" s="18" t="s">
        <v>14</v>
      </c>
      <c r="E4" s="18" t="s">
        <v>15</v>
      </c>
      <c r="F4" s="18" t="s">
        <v>16</v>
      </c>
      <c r="G4" s="18" t="s">
        <v>17</v>
      </c>
      <c r="H4" s="18" t="s">
        <v>18</v>
      </c>
      <c r="I4" s="4" t="s">
        <v>19</v>
      </c>
      <c r="J4" s="5" t="s">
        <v>412</v>
      </c>
      <c r="K4" s="5"/>
      <c r="L4" s="5"/>
      <c r="M4" s="5" t="s">
        <v>412</v>
      </c>
      <c r="N4" s="5"/>
      <c r="O4" s="11" t="s">
        <v>412</v>
      </c>
      <c r="P4" s="11" t="s">
        <v>617</v>
      </c>
      <c r="Q4" s="21" t="s">
        <v>590</v>
      </c>
      <c r="R4" s="21"/>
    </row>
    <row r="5" spans="1:18" ht="148.5" customHeight="1" x14ac:dyDescent="0.25">
      <c r="A5" s="105" t="s">
        <v>20</v>
      </c>
      <c r="B5" s="81" t="s">
        <v>21</v>
      </c>
      <c r="C5" s="81" t="s">
        <v>22</v>
      </c>
      <c r="D5" s="81" t="s">
        <v>23</v>
      </c>
      <c r="E5" s="81" t="s">
        <v>600</v>
      </c>
      <c r="F5" s="81" t="s">
        <v>601</v>
      </c>
      <c r="G5" s="81" t="s">
        <v>17</v>
      </c>
      <c r="H5" s="18" t="s">
        <v>24</v>
      </c>
      <c r="I5" s="105" t="s">
        <v>19</v>
      </c>
      <c r="J5" s="91" t="s">
        <v>413</v>
      </c>
      <c r="K5" s="91"/>
      <c r="L5" s="91">
        <v>1</v>
      </c>
      <c r="M5" s="91" t="s">
        <v>468</v>
      </c>
      <c r="N5" s="91"/>
      <c r="O5" s="71" t="s">
        <v>413</v>
      </c>
      <c r="P5" s="71" t="s">
        <v>615</v>
      </c>
      <c r="Q5" s="111" t="s">
        <v>589</v>
      </c>
      <c r="R5" s="96" t="s">
        <v>583</v>
      </c>
    </row>
    <row r="6" spans="1:18" ht="54.75" customHeight="1" x14ac:dyDescent="0.25">
      <c r="A6" s="105"/>
      <c r="B6" s="81"/>
      <c r="C6" s="81"/>
      <c r="D6" s="81"/>
      <c r="E6" s="81"/>
      <c r="F6" s="81"/>
      <c r="G6" s="81"/>
      <c r="H6" s="18" t="s">
        <v>25</v>
      </c>
      <c r="I6" s="105"/>
      <c r="J6" s="91"/>
      <c r="K6" s="91"/>
      <c r="L6" s="91"/>
      <c r="M6" s="91"/>
      <c r="N6" s="91"/>
      <c r="O6" s="91"/>
      <c r="P6" s="91"/>
      <c r="Q6" s="111"/>
      <c r="R6" s="96"/>
    </row>
    <row r="7" spans="1:18" ht="77.25" customHeight="1" x14ac:dyDescent="0.25">
      <c r="A7" s="105"/>
      <c r="B7" s="81"/>
      <c r="C7" s="81"/>
      <c r="D7" s="81" t="s">
        <v>26</v>
      </c>
      <c r="E7" s="81" t="s">
        <v>27</v>
      </c>
      <c r="F7" s="81" t="s">
        <v>28</v>
      </c>
      <c r="G7" s="81" t="s">
        <v>17</v>
      </c>
      <c r="H7" s="18" t="s">
        <v>29</v>
      </c>
      <c r="I7" s="105" t="s">
        <v>19</v>
      </c>
      <c r="J7" s="76" t="s">
        <v>414</v>
      </c>
      <c r="K7" s="76">
        <v>1</v>
      </c>
      <c r="L7" s="76">
        <v>1</v>
      </c>
      <c r="M7" s="76" t="s">
        <v>384</v>
      </c>
      <c r="N7" s="76">
        <v>1</v>
      </c>
      <c r="O7" s="76">
        <v>1</v>
      </c>
      <c r="P7" s="76" t="s">
        <v>641</v>
      </c>
      <c r="Q7" s="102" t="s">
        <v>397</v>
      </c>
      <c r="R7" s="96"/>
    </row>
    <row r="8" spans="1:18" ht="15" customHeight="1" x14ac:dyDescent="0.25">
      <c r="A8" s="105"/>
      <c r="B8" s="81"/>
      <c r="C8" s="81"/>
      <c r="D8" s="81"/>
      <c r="E8" s="81"/>
      <c r="F8" s="81"/>
      <c r="G8" s="81"/>
      <c r="H8" s="18" t="s">
        <v>30</v>
      </c>
      <c r="I8" s="105"/>
      <c r="J8" s="76"/>
      <c r="K8" s="76"/>
      <c r="L8" s="76"/>
      <c r="M8" s="76"/>
      <c r="N8" s="76"/>
      <c r="O8" s="76"/>
      <c r="P8" s="76"/>
      <c r="Q8" s="102"/>
      <c r="R8" s="96"/>
    </row>
    <row r="9" spans="1:18" ht="15" customHeight="1" x14ac:dyDescent="0.25">
      <c r="A9" s="105"/>
      <c r="B9" s="81"/>
      <c r="C9" s="81"/>
      <c r="D9" s="81"/>
      <c r="E9" s="81"/>
      <c r="F9" s="81"/>
      <c r="G9" s="81"/>
      <c r="H9" s="18" t="s">
        <v>31</v>
      </c>
      <c r="I9" s="105"/>
      <c r="J9" s="76"/>
      <c r="K9" s="76"/>
      <c r="L9" s="76"/>
      <c r="M9" s="76"/>
      <c r="N9" s="76"/>
      <c r="O9" s="76"/>
      <c r="P9" s="76"/>
      <c r="Q9" s="102"/>
      <c r="R9" s="96"/>
    </row>
    <row r="10" spans="1:18" ht="27.75" customHeight="1" x14ac:dyDescent="0.25">
      <c r="A10" s="105"/>
      <c r="B10" s="81"/>
      <c r="C10" s="81"/>
      <c r="D10" s="81"/>
      <c r="E10" s="81"/>
      <c r="F10" s="81"/>
      <c r="G10" s="81"/>
      <c r="H10" s="18" t="s">
        <v>32</v>
      </c>
      <c r="I10" s="105"/>
      <c r="J10" s="76"/>
      <c r="K10" s="76"/>
      <c r="L10" s="76"/>
      <c r="M10" s="76"/>
      <c r="N10" s="76"/>
      <c r="O10" s="76"/>
      <c r="P10" s="76"/>
      <c r="Q10" s="102"/>
      <c r="R10" s="96"/>
    </row>
    <row r="11" spans="1:18" ht="129.75" customHeight="1" x14ac:dyDescent="0.25">
      <c r="A11" s="22" t="s">
        <v>33</v>
      </c>
      <c r="B11" s="18" t="s">
        <v>34</v>
      </c>
      <c r="C11" s="18" t="s">
        <v>35</v>
      </c>
      <c r="D11" s="18" t="s">
        <v>36</v>
      </c>
      <c r="E11" s="18" t="s">
        <v>602</v>
      </c>
      <c r="F11" s="18" t="s">
        <v>603</v>
      </c>
      <c r="G11" s="18" t="s">
        <v>42</v>
      </c>
      <c r="H11" s="18" t="s">
        <v>604</v>
      </c>
      <c r="I11" s="4" t="s">
        <v>19</v>
      </c>
      <c r="J11" s="20"/>
      <c r="K11" s="20"/>
      <c r="L11" s="20"/>
      <c r="M11" s="20"/>
      <c r="N11" s="20"/>
      <c r="O11" s="13"/>
      <c r="P11" s="10" t="s">
        <v>642</v>
      </c>
      <c r="Q11" s="20" t="s">
        <v>591</v>
      </c>
      <c r="R11" s="20" t="s">
        <v>584</v>
      </c>
    </row>
    <row r="12" spans="1:18" ht="191.25" customHeight="1" x14ac:dyDescent="0.25">
      <c r="A12" s="22" t="s">
        <v>37</v>
      </c>
      <c r="B12" s="18" t="s">
        <v>38</v>
      </c>
      <c r="C12" s="18" t="s">
        <v>39</v>
      </c>
      <c r="D12" s="18" t="s">
        <v>40</v>
      </c>
      <c r="E12" s="18" t="s">
        <v>606</v>
      </c>
      <c r="F12" s="18" t="s">
        <v>41</v>
      </c>
      <c r="G12" s="18" t="s">
        <v>42</v>
      </c>
      <c r="H12" s="18" t="s">
        <v>605</v>
      </c>
      <c r="I12" s="4" t="s">
        <v>19</v>
      </c>
      <c r="J12" s="3" t="s">
        <v>402</v>
      </c>
      <c r="K12" s="3">
        <v>1</v>
      </c>
      <c r="L12" s="3">
        <v>1</v>
      </c>
      <c r="M12" s="3" t="s">
        <v>402</v>
      </c>
      <c r="N12" s="3"/>
      <c r="O12" s="5" t="s">
        <v>541</v>
      </c>
      <c r="P12" s="5" t="s">
        <v>616</v>
      </c>
      <c r="Q12" s="21" t="s">
        <v>571</v>
      </c>
      <c r="R12" s="23" t="s">
        <v>585</v>
      </c>
    </row>
    <row r="13" spans="1:18" ht="84" customHeight="1" x14ac:dyDescent="0.25">
      <c r="A13" s="22" t="s">
        <v>37</v>
      </c>
      <c r="B13" s="81" t="s">
        <v>43</v>
      </c>
      <c r="C13" s="81" t="s">
        <v>44</v>
      </c>
      <c r="D13" s="18" t="s">
        <v>45</v>
      </c>
      <c r="E13" s="18" t="s">
        <v>46</v>
      </c>
      <c r="F13" s="18" t="s">
        <v>47</v>
      </c>
      <c r="G13" s="18" t="s">
        <v>48</v>
      </c>
      <c r="H13" s="18" t="s">
        <v>49</v>
      </c>
      <c r="I13" s="4" t="s">
        <v>19</v>
      </c>
      <c r="J13" s="3" t="s">
        <v>403</v>
      </c>
      <c r="K13" s="3"/>
      <c r="L13" s="3"/>
      <c r="M13" s="3" t="s">
        <v>403</v>
      </c>
      <c r="N13" s="3"/>
      <c r="O13" s="11" t="s">
        <v>542</v>
      </c>
      <c r="P13" s="7" t="s">
        <v>620</v>
      </c>
      <c r="Q13" s="24" t="s">
        <v>567</v>
      </c>
      <c r="R13" s="23"/>
    </row>
    <row r="14" spans="1:18" ht="242.25" customHeight="1" x14ac:dyDescent="0.25">
      <c r="A14" s="22" t="s">
        <v>37</v>
      </c>
      <c r="B14" s="81"/>
      <c r="C14" s="81"/>
      <c r="D14" s="18" t="s">
        <v>50</v>
      </c>
      <c r="E14" s="18" t="s">
        <v>51</v>
      </c>
      <c r="F14" s="18" t="s">
        <v>52</v>
      </c>
      <c r="G14" s="18" t="s">
        <v>48</v>
      </c>
      <c r="H14" s="18" t="s">
        <v>53</v>
      </c>
      <c r="I14" s="4" t="s">
        <v>19</v>
      </c>
      <c r="J14" s="10" t="s">
        <v>415</v>
      </c>
      <c r="K14" s="10"/>
      <c r="L14" s="8">
        <v>0.1</v>
      </c>
      <c r="M14" s="8">
        <v>0.33</v>
      </c>
      <c r="N14" s="8"/>
      <c r="O14" s="8" t="s">
        <v>415</v>
      </c>
      <c r="P14" s="8" t="s">
        <v>643</v>
      </c>
      <c r="Q14" s="25" t="s">
        <v>469</v>
      </c>
      <c r="R14" s="23"/>
    </row>
    <row r="15" spans="1:18" ht="69" customHeight="1" x14ac:dyDescent="0.25">
      <c r="A15" s="106" t="s">
        <v>54</v>
      </c>
      <c r="B15" s="81" t="s">
        <v>55</v>
      </c>
      <c r="C15" s="81" t="s">
        <v>56</v>
      </c>
      <c r="D15" s="81" t="s">
        <v>57</v>
      </c>
      <c r="E15" s="81" t="s">
        <v>608</v>
      </c>
      <c r="F15" s="81" t="s">
        <v>607</v>
      </c>
      <c r="G15" s="81" t="s">
        <v>48</v>
      </c>
      <c r="H15" s="68" t="s">
        <v>609</v>
      </c>
      <c r="I15" s="105" t="s">
        <v>19</v>
      </c>
      <c r="J15" s="77" t="s">
        <v>404</v>
      </c>
      <c r="K15" s="77"/>
      <c r="L15" s="77"/>
      <c r="M15" s="77" t="s">
        <v>404</v>
      </c>
      <c r="N15" s="77"/>
      <c r="O15" s="77" t="s">
        <v>535</v>
      </c>
      <c r="P15" s="77" t="s">
        <v>535</v>
      </c>
      <c r="Q15" s="101" t="s">
        <v>592</v>
      </c>
      <c r="R15" s="96" t="s">
        <v>586</v>
      </c>
    </row>
    <row r="16" spans="1:18" ht="20.25" customHeight="1" x14ac:dyDescent="0.25">
      <c r="A16" s="106"/>
      <c r="B16" s="81"/>
      <c r="C16" s="81"/>
      <c r="D16" s="81"/>
      <c r="E16" s="81"/>
      <c r="F16" s="81"/>
      <c r="G16" s="81"/>
      <c r="H16" s="69"/>
      <c r="I16" s="105"/>
      <c r="J16" s="77"/>
      <c r="K16" s="77"/>
      <c r="L16" s="77"/>
      <c r="M16" s="77"/>
      <c r="N16" s="77"/>
      <c r="O16" s="77"/>
      <c r="P16" s="77"/>
      <c r="Q16" s="101"/>
      <c r="R16" s="96"/>
    </row>
    <row r="17" spans="1:18" ht="20.25" customHeight="1" x14ac:dyDescent="0.25">
      <c r="A17" s="106"/>
      <c r="B17" s="81"/>
      <c r="C17" s="81"/>
      <c r="D17" s="81"/>
      <c r="E17" s="81"/>
      <c r="F17" s="81"/>
      <c r="G17" s="81"/>
      <c r="H17" s="69"/>
      <c r="I17" s="105"/>
      <c r="J17" s="77"/>
      <c r="K17" s="77"/>
      <c r="L17" s="77"/>
      <c r="M17" s="77"/>
      <c r="N17" s="77"/>
      <c r="O17" s="77"/>
      <c r="P17" s="77"/>
      <c r="Q17" s="101"/>
      <c r="R17" s="96"/>
    </row>
    <row r="18" spans="1:18" ht="72" customHeight="1" x14ac:dyDescent="0.25">
      <c r="A18" s="106"/>
      <c r="B18" s="81"/>
      <c r="C18" s="81"/>
      <c r="D18" s="81"/>
      <c r="E18" s="81"/>
      <c r="F18" s="81"/>
      <c r="G18" s="81"/>
      <c r="H18" s="70"/>
      <c r="I18" s="105"/>
      <c r="J18" s="77"/>
      <c r="K18" s="77"/>
      <c r="L18" s="77"/>
      <c r="M18" s="77"/>
      <c r="N18" s="77"/>
      <c r="O18" s="77"/>
      <c r="P18" s="77"/>
      <c r="Q18" s="101"/>
      <c r="R18" s="96"/>
    </row>
    <row r="19" spans="1:18" ht="102.75" customHeight="1" x14ac:dyDescent="0.25">
      <c r="A19" s="22" t="s">
        <v>59</v>
      </c>
      <c r="B19" s="18" t="s">
        <v>60</v>
      </c>
      <c r="C19" s="19" t="s">
        <v>61</v>
      </c>
      <c r="D19" s="19" t="s">
        <v>61</v>
      </c>
      <c r="E19" s="18" t="s">
        <v>62</v>
      </c>
      <c r="F19" s="18" t="s">
        <v>63</v>
      </c>
      <c r="G19" s="18" t="s">
        <v>64</v>
      </c>
      <c r="H19" s="18" t="s">
        <v>65</v>
      </c>
      <c r="I19" s="4" t="s">
        <v>19</v>
      </c>
      <c r="J19" s="3" t="s">
        <v>405</v>
      </c>
      <c r="K19" s="3"/>
      <c r="L19" s="3"/>
      <c r="M19" s="3" t="s">
        <v>405</v>
      </c>
      <c r="N19" s="3"/>
      <c r="O19" s="11" t="s">
        <v>543</v>
      </c>
      <c r="P19" s="11" t="s">
        <v>618</v>
      </c>
      <c r="Q19" s="24" t="s">
        <v>470</v>
      </c>
      <c r="R19" s="23"/>
    </row>
    <row r="20" spans="1:18" ht="158.25" customHeight="1" x14ac:dyDescent="0.25">
      <c r="A20" s="105" t="s">
        <v>66</v>
      </c>
      <c r="B20" s="81" t="s">
        <v>67</v>
      </c>
      <c r="C20" s="81" t="s">
        <v>68</v>
      </c>
      <c r="D20" s="81" t="s">
        <v>69</v>
      </c>
      <c r="E20" s="81" t="s">
        <v>70</v>
      </c>
      <c r="F20" s="81" t="s">
        <v>71</v>
      </c>
      <c r="G20" s="81" t="s">
        <v>17</v>
      </c>
      <c r="H20" s="81" t="s">
        <v>504</v>
      </c>
      <c r="I20" s="105" t="s">
        <v>19</v>
      </c>
      <c r="J20" s="75" t="s">
        <v>416</v>
      </c>
      <c r="K20" s="74"/>
      <c r="L20" s="88">
        <v>0.36</v>
      </c>
      <c r="M20" s="76">
        <v>0.79510000000000003</v>
      </c>
      <c r="N20" s="76"/>
      <c r="O20" s="76" t="s">
        <v>416</v>
      </c>
      <c r="P20" s="76" t="s">
        <v>619</v>
      </c>
      <c r="Q20" s="102" t="s">
        <v>471</v>
      </c>
      <c r="R20" s="96"/>
    </row>
    <row r="21" spans="1:18" ht="20.25" customHeight="1" x14ac:dyDescent="0.25">
      <c r="A21" s="94"/>
      <c r="B21" s="81"/>
      <c r="C21" s="81"/>
      <c r="D21" s="81"/>
      <c r="E21" s="81"/>
      <c r="F21" s="81"/>
      <c r="G21" s="81"/>
      <c r="H21" s="81"/>
      <c r="I21" s="105"/>
      <c r="J21" s="75"/>
      <c r="K21" s="74"/>
      <c r="L21" s="88"/>
      <c r="M21" s="76"/>
      <c r="N21" s="76"/>
      <c r="O21" s="76"/>
      <c r="P21" s="76"/>
      <c r="Q21" s="102"/>
      <c r="R21" s="96"/>
    </row>
    <row r="22" spans="1:18" ht="20.25" customHeight="1" x14ac:dyDescent="0.25">
      <c r="A22" s="94"/>
      <c r="B22" s="81"/>
      <c r="C22" s="81"/>
      <c r="D22" s="81"/>
      <c r="E22" s="81"/>
      <c r="F22" s="81"/>
      <c r="G22" s="81"/>
      <c r="H22" s="81"/>
      <c r="I22" s="105"/>
      <c r="J22" s="75"/>
      <c r="K22" s="74"/>
      <c r="L22" s="88"/>
      <c r="M22" s="76"/>
      <c r="N22" s="76"/>
      <c r="O22" s="76"/>
      <c r="P22" s="76"/>
      <c r="Q22" s="102"/>
      <c r="R22" s="96"/>
    </row>
    <row r="23" spans="1:18" ht="67.5" customHeight="1" x14ac:dyDescent="0.25">
      <c r="A23" s="94"/>
      <c r="B23" s="81"/>
      <c r="C23" s="81"/>
      <c r="D23" s="81"/>
      <c r="E23" s="81"/>
      <c r="F23" s="81"/>
      <c r="G23" s="81"/>
      <c r="H23" s="81"/>
      <c r="I23" s="105"/>
      <c r="J23" s="75"/>
      <c r="K23" s="74"/>
      <c r="L23" s="88"/>
      <c r="M23" s="76"/>
      <c r="N23" s="76"/>
      <c r="O23" s="76"/>
      <c r="P23" s="76"/>
      <c r="Q23" s="102"/>
      <c r="R23" s="96"/>
    </row>
    <row r="24" spans="1:18" ht="103.5" customHeight="1" x14ac:dyDescent="0.25">
      <c r="A24" s="106" t="s">
        <v>72</v>
      </c>
      <c r="B24" s="81" t="s">
        <v>73</v>
      </c>
      <c r="C24" s="81" t="s">
        <v>74</v>
      </c>
      <c r="D24" s="81" t="s">
        <v>75</v>
      </c>
      <c r="E24" s="81" t="s">
        <v>76</v>
      </c>
      <c r="F24" s="81" t="s">
        <v>77</v>
      </c>
      <c r="G24" s="81" t="s">
        <v>78</v>
      </c>
      <c r="H24" s="81" t="s">
        <v>79</v>
      </c>
      <c r="I24" s="105" t="s">
        <v>19</v>
      </c>
      <c r="J24" s="75" t="s">
        <v>406</v>
      </c>
      <c r="K24" s="75">
        <v>5</v>
      </c>
      <c r="L24" s="75">
        <v>5</v>
      </c>
      <c r="M24" s="75"/>
      <c r="N24" s="75"/>
      <c r="O24" s="75" t="s">
        <v>394</v>
      </c>
      <c r="P24" s="75" t="s">
        <v>621</v>
      </c>
      <c r="Q24" s="102" t="s">
        <v>377</v>
      </c>
      <c r="R24" s="96"/>
    </row>
    <row r="25" spans="1:18" ht="75" customHeight="1" x14ac:dyDescent="0.25">
      <c r="A25" s="106"/>
      <c r="B25" s="81"/>
      <c r="C25" s="81"/>
      <c r="D25" s="81"/>
      <c r="E25" s="81"/>
      <c r="F25" s="81"/>
      <c r="G25" s="81"/>
      <c r="H25" s="81"/>
      <c r="I25" s="105"/>
      <c r="J25" s="75"/>
      <c r="K25" s="75"/>
      <c r="L25" s="75"/>
      <c r="M25" s="75"/>
      <c r="N25" s="75"/>
      <c r="O25" s="75"/>
      <c r="P25" s="75"/>
      <c r="Q25" s="102"/>
      <c r="R25" s="96"/>
    </row>
    <row r="26" spans="1:18" ht="49.5" customHeight="1" x14ac:dyDescent="0.25">
      <c r="A26" s="106"/>
      <c r="B26" s="81"/>
      <c r="C26" s="81" t="s">
        <v>74</v>
      </c>
      <c r="D26" s="81" t="s">
        <v>80</v>
      </c>
      <c r="E26" s="81" t="s">
        <v>610</v>
      </c>
      <c r="F26" s="81" t="s">
        <v>81</v>
      </c>
      <c r="G26" s="81" t="s">
        <v>78</v>
      </c>
      <c r="H26" s="81" t="s">
        <v>79</v>
      </c>
      <c r="I26" s="105" t="s">
        <v>19</v>
      </c>
      <c r="J26" s="77" t="s">
        <v>407</v>
      </c>
      <c r="K26" s="77">
        <v>13</v>
      </c>
      <c r="L26" s="77">
        <v>13</v>
      </c>
      <c r="M26" s="77"/>
      <c r="N26" s="104">
        <f>13/16</f>
        <v>0.8125</v>
      </c>
      <c r="O26" s="71" t="s">
        <v>544</v>
      </c>
      <c r="P26" s="92" t="s">
        <v>622</v>
      </c>
      <c r="Q26" s="111" t="s">
        <v>511</v>
      </c>
      <c r="R26" s="96" t="s">
        <v>587</v>
      </c>
    </row>
    <row r="27" spans="1:18" ht="53.25" customHeight="1" x14ac:dyDescent="0.25">
      <c r="A27" s="106"/>
      <c r="B27" s="81"/>
      <c r="C27" s="81"/>
      <c r="D27" s="81"/>
      <c r="E27" s="81"/>
      <c r="F27" s="81"/>
      <c r="G27" s="81"/>
      <c r="H27" s="81"/>
      <c r="I27" s="105"/>
      <c r="J27" s="77"/>
      <c r="K27" s="77"/>
      <c r="L27" s="77"/>
      <c r="M27" s="77"/>
      <c r="N27" s="104"/>
      <c r="O27" s="72"/>
      <c r="P27" s="92"/>
      <c r="Q27" s="111"/>
      <c r="R27" s="96"/>
    </row>
    <row r="28" spans="1:18" ht="234.75" customHeight="1" x14ac:dyDescent="0.25">
      <c r="A28" s="106" t="s">
        <v>82</v>
      </c>
      <c r="B28" s="81" t="s">
        <v>83</v>
      </c>
      <c r="C28" s="81" t="s">
        <v>84</v>
      </c>
      <c r="D28" s="81" t="s">
        <v>85</v>
      </c>
      <c r="E28" s="81" t="s">
        <v>86</v>
      </c>
      <c r="F28" s="81" t="s">
        <v>87</v>
      </c>
      <c r="G28" s="81" t="s">
        <v>88</v>
      </c>
      <c r="H28" s="81" t="s">
        <v>495</v>
      </c>
      <c r="I28" s="105" t="s">
        <v>19</v>
      </c>
      <c r="J28" s="86" t="s">
        <v>394</v>
      </c>
      <c r="K28" s="86">
        <v>5</v>
      </c>
      <c r="L28" s="86">
        <v>6</v>
      </c>
      <c r="M28" s="86">
        <v>7</v>
      </c>
      <c r="N28" s="86">
        <v>5</v>
      </c>
      <c r="O28" s="86" t="s">
        <v>417</v>
      </c>
      <c r="P28" s="86" t="s">
        <v>623</v>
      </c>
      <c r="Q28" s="102" t="s">
        <v>494</v>
      </c>
      <c r="R28" s="96"/>
    </row>
    <row r="29" spans="1:18" ht="281.25" customHeight="1" x14ac:dyDescent="0.25">
      <c r="A29" s="106"/>
      <c r="B29" s="81"/>
      <c r="C29" s="81"/>
      <c r="D29" s="81"/>
      <c r="E29" s="81"/>
      <c r="F29" s="81"/>
      <c r="G29" s="81"/>
      <c r="H29" s="81"/>
      <c r="I29" s="105"/>
      <c r="J29" s="86"/>
      <c r="K29" s="86"/>
      <c r="L29" s="86"/>
      <c r="M29" s="86"/>
      <c r="N29" s="86"/>
      <c r="O29" s="86"/>
      <c r="P29" s="86"/>
      <c r="Q29" s="112"/>
      <c r="R29" s="97"/>
    </row>
    <row r="30" spans="1:18" ht="36.75" customHeight="1" x14ac:dyDescent="0.25">
      <c r="A30" s="106"/>
      <c r="B30" s="81"/>
      <c r="C30" s="81"/>
      <c r="D30" s="81"/>
      <c r="E30" s="81"/>
      <c r="F30" s="81"/>
      <c r="G30" s="81"/>
      <c r="H30" s="81"/>
      <c r="I30" s="105"/>
      <c r="J30" s="86"/>
      <c r="K30" s="86"/>
      <c r="L30" s="86"/>
      <c r="M30" s="86"/>
      <c r="N30" s="86"/>
      <c r="O30" s="86"/>
      <c r="P30" s="86"/>
      <c r="Q30" s="94" t="s">
        <v>378</v>
      </c>
      <c r="R30" s="94"/>
    </row>
    <row r="31" spans="1:18" ht="32.25" customHeight="1" x14ac:dyDescent="0.25">
      <c r="A31" s="106"/>
      <c r="B31" s="81"/>
      <c r="C31" s="81"/>
      <c r="D31" s="81"/>
      <c r="E31" s="81"/>
      <c r="F31" s="81"/>
      <c r="G31" s="81"/>
      <c r="H31" s="81"/>
      <c r="I31" s="105"/>
      <c r="J31" s="86"/>
      <c r="K31" s="86"/>
      <c r="L31" s="86"/>
      <c r="M31" s="86"/>
      <c r="N31" s="86"/>
      <c r="O31" s="86"/>
      <c r="P31" s="86"/>
      <c r="Q31" s="94"/>
      <c r="R31" s="94"/>
    </row>
    <row r="32" spans="1:18" ht="176.25" customHeight="1" x14ac:dyDescent="0.25">
      <c r="A32" s="106"/>
      <c r="B32" s="81"/>
      <c r="C32" s="81"/>
      <c r="D32" s="81"/>
      <c r="E32" s="81" t="s">
        <v>89</v>
      </c>
      <c r="F32" s="81" t="s">
        <v>90</v>
      </c>
      <c r="G32" s="81" t="s">
        <v>88</v>
      </c>
      <c r="H32" s="81" t="s">
        <v>496</v>
      </c>
      <c r="I32" s="105" t="s">
        <v>19</v>
      </c>
      <c r="J32" s="86" t="s">
        <v>417</v>
      </c>
      <c r="K32" s="86"/>
      <c r="L32" s="86">
        <v>1</v>
      </c>
      <c r="M32" s="86">
        <v>2</v>
      </c>
      <c r="N32" s="86">
        <v>2</v>
      </c>
      <c r="O32" s="86" t="s">
        <v>418</v>
      </c>
      <c r="P32" s="86" t="s">
        <v>624</v>
      </c>
      <c r="Q32" s="102" t="s">
        <v>497</v>
      </c>
      <c r="R32" s="96"/>
    </row>
    <row r="33" spans="1:18" ht="20.25" customHeight="1" x14ac:dyDescent="0.25">
      <c r="A33" s="106"/>
      <c r="B33" s="81"/>
      <c r="C33" s="81"/>
      <c r="D33" s="81"/>
      <c r="E33" s="81"/>
      <c r="F33" s="81"/>
      <c r="G33" s="81"/>
      <c r="H33" s="81"/>
      <c r="I33" s="105"/>
      <c r="J33" s="86"/>
      <c r="K33" s="86"/>
      <c r="L33" s="86"/>
      <c r="M33" s="86"/>
      <c r="N33" s="86"/>
      <c r="O33" s="86"/>
      <c r="P33" s="86"/>
      <c r="Q33" s="75"/>
      <c r="R33" s="94"/>
    </row>
    <row r="34" spans="1:18" ht="20.25" customHeight="1" x14ac:dyDescent="0.25">
      <c r="A34" s="106"/>
      <c r="B34" s="81"/>
      <c r="C34" s="81"/>
      <c r="D34" s="81"/>
      <c r="E34" s="81"/>
      <c r="F34" s="81"/>
      <c r="G34" s="81"/>
      <c r="H34" s="81"/>
      <c r="I34" s="105"/>
      <c r="J34" s="86"/>
      <c r="K34" s="86"/>
      <c r="L34" s="86"/>
      <c r="M34" s="86"/>
      <c r="N34" s="86"/>
      <c r="O34" s="86"/>
      <c r="P34" s="86"/>
      <c r="Q34" s="75"/>
      <c r="R34" s="94"/>
    </row>
    <row r="35" spans="1:18" ht="20.25" customHeight="1" x14ac:dyDescent="0.25">
      <c r="A35" s="106"/>
      <c r="B35" s="81"/>
      <c r="C35" s="81"/>
      <c r="D35" s="81"/>
      <c r="E35" s="81"/>
      <c r="F35" s="81"/>
      <c r="G35" s="81"/>
      <c r="H35" s="81"/>
      <c r="I35" s="105"/>
      <c r="J35" s="86"/>
      <c r="K35" s="86"/>
      <c r="L35" s="86"/>
      <c r="M35" s="86"/>
      <c r="N35" s="86"/>
      <c r="O35" s="86"/>
      <c r="P35" s="86"/>
      <c r="Q35" s="75"/>
      <c r="R35" s="94"/>
    </row>
    <row r="36" spans="1:18" ht="54" customHeight="1" x14ac:dyDescent="0.25">
      <c r="A36" s="106"/>
      <c r="B36" s="81" t="s">
        <v>93</v>
      </c>
      <c r="C36" s="81" t="s">
        <v>94</v>
      </c>
      <c r="D36" s="81" t="s">
        <v>95</v>
      </c>
      <c r="E36" s="81" t="s">
        <v>96</v>
      </c>
      <c r="F36" s="81" t="s">
        <v>97</v>
      </c>
      <c r="G36" s="81" t="s">
        <v>17</v>
      </c>
      <c r="H36" s="81" t="s">
        <v>18</v>
      </c>
      <c r="I36" s="105" t="s">
        <v>19</v>
      </c>
      <c r="J36" s="75" t="s">
        <v>418</v>
      </c>
      <c r="K36" s="75">
        <v>1</v>
      </c>
      <c r="L36" s="75"/>
      <c r="M36" s="75"/>
      <c r="N36" s="75"/>
      <c r="O36" s="75" t="s">
        <v>419</v>
      </c>
      <c r="P36" s="75" t="s">
        <v>625</v>
      </c>
      <c r="Q36" s="102" t="s">
        <v>498</v>
      </c>
      <c r="R36" s="96"/>
    </row>
    <row r="37" spans="1:18" ht="20.25" customHeight="1" x14ac:dyDescent="0.25">
      <c r="A37" s="106"/>
      <c r="B37" s="81"/>
      <c r="C37" s="81"/>
      <c r="D37" s="81"/>
      <c r="E37" s="81"/>
      <c r="F37" s="81"/>
      <c r="G37" s="81"/>
      <c r="H37" s="81"/>
      <c r="I37" s="105"/>
      <c r="J37" s="75"/>
      <c r="K37" s="75"/>
      <c r="L37" s="75"/>
      <c r="M37" s="75"/>
      <c r="N37" s="75"/>
      <c r="O37" s="75"/>
      <c r="P37" s="75"/>
      <c r="Q37" s="98"/>
      <c r="R37" s="94"/>
    </row>
    <row r="38" spans="1:18" ht="20.25" customHeight="1" x14ac:dyDescent="0.25">
      <c r="A38" s="106"/>
      <c r="B38" s="81"/>
      <c r="C38" s="81"/>
      <c r="D38" s="81"/>
      <c r="E38" s="81"/>
      <c r="F38" s="81"/>
      <c r="G38" s="81"/>
      <c r="H38" s="81"/>
      <c r="I38" s="105"/>
      <c r="J38" s="75"/>
      <c r="K38" s="75"/>
      <c r="L38" s="75"/>
      <c r="M38" s="75"/>
      <c r="N38" s="75"/>
      <c r="O38" s="75"/>
      <c r="P38" s="75"/>
      <c r="Q38" s="98"/>
      <c r="R38" s="94"/>
    </row>
    <row r="39" spans="1:18" ht="20.25" customHeight="1" x14ac:dyDescent="0.25">
      <c r="A39" s="106"/>
      <c r="B39" s="81"/>
      <c r="C39" s="81"/>
      <c r="D39" s="81"/>
      <c r="E39" s="81"/>
      <c r="F39" s="81"/>
      <c r="G39" s="81"/>
      <c r="H39" s="81"/>
      <c r="I39" s="105"/>
      <c r="J39" s="75"/>
      <c r="K39" s="75"/>
      <c r="L39" s="75"/>
      <c r="M39" s="75"/>
      <c r="N39" s="75"/>
      <c r="O39" s="75"/>
      <c r="P39" s="75"/>
      <c r="Q39" s="98"/>
      <c r="R39" s="94"/>
    </row>
    <row r="40" spans="1:18" ht="20.25" customHeight="1" x14ac:dyDescent="0.25">
      <c r="A40" s="106"/>
      <c r="B40" s="81"/>
      <c r="C40" s="81"/>
      <c r="D40" s="81"/>
      <c r="E40" s="81"/>
      <c r="F40" s="81"/>
      <c r="G40" s="81"/>
      <c r="H40" s="81"/>
      <c r="I40" s="105"/>
      <c r="J40" s="75"/>
      <c r="K40" s="75"/>
      <c r="L40" s="75"/>
      <c r="M40" s="75"/>
      <c r="N40" s="75"/>
      <c r="O40" s="75"/>
      <c r="P40" s="75"/>
      <c r="Q40" s="98"/>
      <c r="R40" s="94"/>
    </row>
    <row r="41" spans="1:18" ht="20.25" customHeight="1" x14ac:dyDescent="0.25">
      <c r="A41" s="106"/>
      <c r="B41" s="81"/>
      <c r="C41" s="81"/>
      <c r="D41" s="81"/>
      <c r="E41" s="81"/>
      <c r="F41" s="81"/>
      <c r="G41" s="81"/>
      <c r="H41" s="81"/>
      <c r="I41" s="105"/>
      <c r="J41" s="75"/>
      <c r="K41" s="75"/>
      <c r="L41" s="75"/>
      <c r="M41" s="75"/>
      <c r="N41" s="75"/>
      <c r="O41" s="75"/>
      <c r="P41" s="75"/>
      <c r="Q41" s="98"/>
      <c r="R41" s="94"/>
    </row>
    <row r="42" spans="1:18" ht="20.25" customHeight="1" x14ac:dyDescent="0.25">
      <c r="A42" s="106"/>
      <c r="B42" s="81"/>
      <c r="C42" s="81"/>
      <c r="D42" s="81"/>
      <c r="E42" s="81"/>
      <c r="F42" s="81"/>
      <c r="G42" s="81"/>
      <c r="H42" s="81"/>
      <c r="I42" s="105"/>
      <c r="J42" s="75"/>
      <c r="K42" s="75"/>
      <c r="L42" s="75"/>
      <c r="M42" s="75"/>
      <c r="N42" s="75"/>
      <c r="O42" s="75"/>
      <c r="P42" s="75"/>
      <c r="Q42" s="98"/>
      <c r="R42" s="94"/>
    </row>
    <row r="43" spans="1:18" ht="110.25" customHeight="1" x14ac:dyDescent="0.25">
      <c r="A43" s="106"/>
      <c r="B43" s="81"/>
      <c r="C43" s="81"/>
      <c r="D43" s="81" t="s">
        <v>98</v>
      </c>
      <c r="E43" s="81" t="s">
        <v>99</v>
      </c>
      <c r="F43" s="81" t="s">
        <v>100</v>
      </c>
      <c r="G43" s="81" t="s">
        <v>17</v>
      </c>
      <c r="H43" s="81" t="s">
        <v>18</v>
      </c>
      <c r="I43" s="105" t="s">
        <v>19</v>
      </c>
      <c r="J43" s="75" t="s">
        <v>419</v>
      </c>
      <c r="K43" s="75">
        <v>1</v>
      </c>
      <c r="L43" s="75"/>
      <c r="M43" s="75" t="s">
        <v>384</v>
      </c>
      <c r="N43" s="10"/>
      <c r="O43" s="75" t="s">
        <v>420</v>
      </c>
      <c r="P43" s="75" t="s">
        <v>626</v>
      </c>
      <c r="Q43" s="102" t="s">
        <v>379</v>
      </c>
      <c r="R43" s="96"/>
    </row>
    <row r="44" spans="1:18" ht="88.5" customHeight="1" x14ac:dyDescent="0.25">
      <c r="A44" s="106"/>
      <c r="B44" s="81"/>
      <c r="C44" s="81"/>
      <c r="D44" s="81"/>
      <c r="E44" s="81"/>
      <c r="F44" s="81"/>
      <c r="G44" s="81"/>
      <c r="H44" s="81"/>
      <c r="I44" s="105"/>
      <c r="J44" s="75"/>
      <c r="K44" s="75"/>
      <c r="L44" s="75"/>
      <c r="M44" s="75"/>
      <c r="N44" s="10"/>
      <c r="O44" s="75"/>
      <c r="P44" s="75"/>
      <c r="Q44" s="102"/>
      <c r="R44" s="96"/>
    </row>
    <row r="45" spans="1:18" ht="104.25" customHeight="1" x14ac:dyDescent="0.25">
      <c r="A45" s="106"/>
      <c r="B45" s="81"/>
      <c r="C45" s="81"/>
      <c r="D45" s="81" t="s">
        <v>101</v>
      </c>
      <c r="E45" s="81" t="s">
        <v>102</v>
      </c>
      <c r="F45" s="81" t="s">
        <v>103</v>
      </c>
      <c r="G45" s="81" t="s">
        <v>104</v>
      </c>
      <c r="H45" s="81" t="s">
        <v>105</v>
      </c>
      <c r="I45" s="105" t="s">
        <v>19</v>
      </c>
      <c r="J45" s="98" t="s">
        <v>478</v>
      </c>
      <c r="K45" s="77"/>
      <c r="L45" s="77"/>
      <c r="M45" s="72"/>
      <c r="N45" s="72" t="s">
        <v>512</v>
      </c>
      <c r="O45" s="71" t="s">
        <v>545</v>
      </c>
      <c r="P45" s="71" t="s">
        <v>543</v>
      </c>
      <c r="Q45" s="111" t="s">
        <v>513</v>
      </c>
      <c r="R45" s="96"/>
    </row>
    <row r="46" spans="1:18" ht="20.25" customHeight="1" x14ac:dyDescent="0.25">
      <c r="A46" s="106"/>
      <c r="B46" s="81"/>
      <c r="C46" s="81"/>
      <c r="D46" s="81"/>
      <c r="E46" s="81"/>
      <c r="F46" s="81"/>
      <c r="G46" s="81"/>
      <c r="H46" s="81"/>
      <c r="I46" s="105"/>
      <c r="J46" s="98"/>
      <c r="K46" s="77"/>
      <c r="L46" s="77"/>
      <c r="M46" s="72"/>
      <c r="N46" s="72"/>
      <c r="O46" s="72"/>
      <c r="P46" s="72"/>
      <c r="Q46" s="111"/>
      <c r="R46" s="96"/>
    </row>
    <row r="47" spans="1:18" ht="86.25" customHeight="1" x14ac:dyDescent="0.25">
      <c r="A47" s="106"/>
      <c r="B47" s="81"/>
      <c r="C47" s="81"/>
      <c r="D47" s="81" t="s">
        <v>106</v>
      </c>
      <c r="E47" s="81" t="s">
        <v>107</v>
      </c>
      <c r="F47" s="81" t="s">
        <v>108</v>
      </c>
      <c r="G47" s="81" t="s">
        <v>17</v>
      </c>
      <c r="H47" s="81" t="s">
        <v>105</v>
      </c>
      <c r="I47" s="105" t="s">
        <v>19</v>
      </c>
      <c r="J47" s="75" t="s">
        <v>420</v>
      </c>
      <c r="K47" s="75">
        <v>1</v>
      </c>
      <c r="L47" s="75"/>
      <c r="M47" s="75"/>
      <c r="N47" s="75"/>
      <c r="O47" s="75" t="s">
        <v>421</v>
      </c>
      <c r="P47" s="75" t="s">
        <v>627</v>
      </c>
      <c r="Q47" s="102" t="s">
        <v>380</v>
      </c>
      <c r="R47" s="96"/>
    </row>
    <row r="48" spans="1:18" ht="20.25" customHeight="1" x14ac:dyDescent="0.25">
      <c r="A48" s="106"/>
      <c r="B48" s="81"/>
      <c r="C48" s="81"/>
      <c r="D48" s="81"/>
      <c r="E48" s="81"/>
      <c r="F48" s="81"/>
      <c r="G48" s="81"/>
      <c r="H48" s="81"/>
      <c r="I48" s="105"/>
      <c r="J48" s="75"/>
      <c r="K48" s="75"/>
      <c r="L48" s="75"/>
      <c r="M48" s="75"/>
      <c r="N48" s="75"/>
      <c r="O48" s="75"/>
      <c r="P48" s="75"/>
      <c r="Q48" s="102"/>
      <c r="R48" s="96"/>
    </row>
    <row r="49" spans="1:18" ht="105" customHeight="1" x14ac:dyDescent="0.25">
      <c r="A49" s="106"/>
      <c r="B49" s="81" t="s">
        <v>109</v>
      </c>
      <c r="C49" s="18" t="s">
        <v>110</v>
      </c>
      <c r="D49" s="18" t="s">
        <v>111</v>
      </c>
      <c r="E49" s="18" t="s">
        <v>112</v>
      </c>
      <c r="F49" s="18" t="s">
        <v>113</v>
      </c>
      <c r="G49" s="18" t="s">
        <v>104</v>
      </c>
      <c r="H49" s="18" t="s">
        <v>114</v>
      </c>
      <c r="I49" s="4" t="s">
        <v>19</v>
      </c>
      <c r="J49" s="26" t="s">
        <v>479</v>
      </c>
      <c r="K49" s="10"/>
      <c r="L49" s="10" t="s">
        <v>400</v>
      </c>
      <c r="M49" s="10"/>
      <c r="N49" s="10">
        <v>1</v>
      </c>
      <c r="O49" s="10" t="s">
        <v>422</v>
      </c>
      <c r="P49" s="10" t="s">
        <v>628</v>
      </c>
      <c r="Q49" s="25" t="s">
        <v>514</v>
      </c>
      <c r="R49" s="23"/>
    </row>
    <row r="50" spans="1:18" ht="122.25" customHeight="1" x14ac:dyDescent="0.25">
      <c r="A50" s="106"/>
      <c r="B50" s="81"/>
      <c r="C50" s="81" t="s">
        <v>110</v>
      </c>
      <c r="D50" s="81" t="s">
        <v>115</v>
      </c>
      <c r="E50" s="81" t="s">
        <v>116</v>
      </c>
      <c r="F50" s="81" t="s">
        <v>117</v>
      </c>
      <c r="G50" s="81" t="s">
        <v>118</v>
      </c>
      <c r="H50" s="81" t="s">
        <v>500</v>
      </c>
      <c r="I50" s="105" t="s">
        <v>19</v>
      </c>
      <c r="J50" s="75" t="s">
        <v>421</v>
      </c>
      <c r="K50" s="75">
        <v>2</v>
      </c>
      <c r="L50" s="75"/>
      <c r="M50" s="75">
        <v>7</v>
      </c>
      <c r="N50" s="75">
        <v>7</v>
      </c>
      <c r="O50" s="75" t="s">
        <v>423</v>
      </c>
      <c r="P50" s="75" t="s">
        <v>629</v>
      </c>
      <c r="Q50" s="102" t="s">
        <v>499</v>
      </c>
      <c r="R50" s="96"/>
    </row>
    <row r="51" spans="1:18" ht="20.25" customHeight="1" x14ac:dyDescent="0.25">
      <c r="A51" s="106"/>
      <c r="B51" s="81"/>
      <c r="C51" s="81"/>
      <c r="D51" s="81"/>
      <c r="E51" s="81"/>
      <c r="F51" s="81"/>
      <c r="G51" s="81"/>
      <c r="H51" s="81"/>
      <c r="I51" s="105"/>
      <c r="J51" s="75"/>
      <c r="K51" s="75"/>
      <c r="L51" s="75"/>
      <c r="M51" s="75"/>
      <c r="N51" s="75"/>
      <c r="O51" s="75"/>
      <c r="P51" s="75"/>
      <c r="Q51" s="102"/>
      <c r="R51" s="96"/>
    </row>
    <row r="52" spans="1:18" ht="20.25" customHeight="1" x14ac:dyDescent="0.25">
      <c r="A52" s="106"/>
      <c r="B52" s="81"/>
      <c r="C52" s="81"/>
      <c r="D52" s="81"/>
      <c r="E52" s="81"/>
      <c r="F52" s="81"/>
      <c r="G52" s="81"/>
      <c r="H52" s="81"/>
      <c r="I52" s="105"/>
      <c r="J52" s="75"/>
      <c r="K52" s="75"/>
      <c r="L52" s="75"/>
      <c r="M52" s="75"/>
      <c r="N52" s="75"/>
      <c r="O52" s="75"/>
      <c r="P52" s="75"/>
      <c r="Q52" s="102"/>
      <c r="R52" s="96"/>
    </row>
    <row r="53" spans="1:18" ht="20.25" customHeight="1" x14ac:dyDescent="0.25">
      <c r="A53" s="106"/>
      <c r="B53" s="81"/>
      <c r="C53" s="81"/>
      <c r="D53" s="81"/>
      <c r="E53" s="81"/>
      <c r="F53" s="81"/>
      <c r="G53" s="81"/>
      <c r="H53" s="81"/>
      <c r="I53" s="105"/>
      <c r="J53" s="75"/>
      <c r="K53" s="75"/>
      <c r="L53" s="75"/>
      <c r="M53" s="75"/>
      <c r="N53" s="75"/>
      <c r="O53" s="75"/>
      <c r="P53" s="75"/>
      <c r="Q53" s="102"/>
      <c r="R53" s="96"/>
    </row>
    <row r="54" spans="1:18" ht="275.25" customHeight="1" x14ac:dyDescent="0.25">
      <c r="A54" s="106"/>
      <c r="B54" s="81"/>
      <c r="C54" s="81"/>
      <c r="D54" s="81" t="s">
        <v>119</v>
      </c>
      <c r="E54" s="81" t="s">
        <v>120</v>
      </c>
      <c r="F54" s="81" t="s">
        <v>121</v>
      </c>
      <c r="G54" s="81" t="s">
        <v>118</v>
      </c>
      <c r="H54" s="81" t="s">
        <v>501</v>
      </c>
      <c r="I54" s="105" t="s">
        <v>19</v>
      </c>
      <c r="J54" s="86" t="s">
        <v>422</v>
      </c>
      <c r="K54" s="86">
        <v>22</v>
      </c>
      <c r="L54" s="86">
        <v>34</v>
      </c>
      <c r="M54" s="113" t="s">
        <v>384</v>
      </c>
      <c r="N54" s="86">
        <v>5</v>
      </c>
      <c r="O54" s="86" t="s">
        <v>424</v>
      </c>
      <c r="P54" s="86" t="s">
        <v>630</v>
      </c>
      <c r="Q54" s="102" t="s">
        <v>515</v>
      </c>
      <c r="R54" s="96"/>
    </row>
    <row r="55" spans="1:18" ht="167.25" customHeight="1" x14ac:dyDescent="0.25">
      <c r="A55" s="106"/>
      <c r="B55" s="81"/>
      <c r="C55" s="81"/>
      <c r="D55" s="81"/>
      <c r="E55" s="81"/>
      <c r="F55" s="81"/>
      <c r="G55" s="81"/>
      <c r="H55" s="81"/>
      <c r="I55" s="105"/>
      <c r="J55" s="86"/>
      <c r="K55" s="86"/>
      <c r="L55" s="86"/>
      <c r="M55" s="113"/>
      <c r="N55" s="86"/>
      <c r="O55" s="86"/>
      <c r="P55" s="86"/>
      <c r="Q55" s="75"/>
      <c r="R55" s="94"/>
    </row>
    <row r="56" spans="1:18" ht="20.25" customHeight="1" x14ac:dyDescent="0.25">
      <c r="A56" s="106"/>
      <c r="B56" s="81"/>
      <c r="C56" s="81"/>
      <c r="D56" s="81"/>
      <c r="E56" s="81"/>
      <c r="F56" s="81"/>
      <c r="G56" s="81"/>
      <c r="H56" s="81"/>
      <c r="I56" s="105"/>
      <c r="J56" s="86"/>
      <c r="K56" s="86"/>
      <c r="L56" s="86"/>
      <c r="M56" s="113"/>
      <c r="N56" s="86"/>
      <c r="O56" s="86"/>
      <c r="P56" s="86"/>
      <c r="Q56" s="75"/>
      <c r="R56" s="94"/>
    </row>
    <row r="57" spans="1:18" ht="20.25" customHeight="1" x14ac:dyDescent="0.25">
      <c r="A57" s="106"/>
      <c r="B57" s="81"/>
      <c r="C57" s="81"/>
      <c r="D57" s="81"/>
      <c r="E57" s="81"/>
      <c r="F57" s="81"/>
      <c r="G57" s="81"/>
      <c r="H57" s="81"/>
      <c r="I57" s="105"/>
      <c r="J57" s="86"/>
      <c r="K57" s="86"/>
      <c r="L57" s="86"/>
      <c r="M57" s="113"/>
      <c r="N57" s="86"/>
      <c r="O57" s="86"/>
      <c r="P57" s="86"/>
      <c r="Q57" s="75"/>
      <c r="R57" s="94"/>
    </row>
    <row r="58" spans="1:18" ht="174" customHeight="1" x14ac:dyDescent="0.25">
      <c r="A58" s="106"/>
      <c r="B58" s="81"/>
      <c r="C58" s="81"/>
      <c r="D58" s="81" t="s">
        <v>122</v>
      </c>
      <c r="E58" s="81" t="s">
        <v>123</v>
      </c>
      <c r="F58" s="81" t="s">
        <v>124</v>
      </c>
      <c r="G58" s="81" t="s">
        <v>118</v>
      </c>
      <c r="H58" s="81" t="s">
        <v>503</v>
      </c>
      <c r="I58" s="105" t="s">
        <v>19</v>
      </c>
      <c r="J58" s="75" t="s">
        <v>423</v>
      </c>
      <c r="K58" s="75">
        <v>1</v>
      </c>
      <c r="L58" s="75">
        <v>14</v>
      </c>
      <c r="M58" s="75" t="s">
        <v>516</v>
      </c>
      <c r="N58" s="75"/>
      <c r="O58" s="75" t="s">
        <v>425</v>
      </c>
      <c r="P58" s="75" t="s">
        <v>631</v>
      </c>
      <c r="Q58" s="102" t="s">
        <v>502</v>
      </c>
      <c r="R58" s="96"/>
    </row>
    <row r="59" spans="1:18" ht="20.25" customHeight="1" x14ac:dyDescent="0.25">
      <c r="A59" s="106"/>
      <c r="B59" s="81"/>
      <c r="C59" s="81"/>
      <c r="D59" s="81"/>
      <c r="E59" s="81"/>
      <c r="F59" s="81"/>
      <c r="G59" s="81"/>
      <c r="H59" s="81"/>
      <c r="I59" s="105"/>
      <c r="J59" s="75"/>
      <c r="K59" s="75"/>
      <c r="L59" s="75"/>
      <c r="M59" s="75"/>
      <c r="N59" s="75"/>
      <c r="O59" s="75"/>
      <c r="P59" s="75"/>
      <c r="Q59" s="75"/>
      <c r="R59" s="94"/>
    </row>
    <row r="60" spans="1:18" ht="20.25" customHeight="1" x14ac:dyDescent="0.25">
      <c r="A60" s="106"/>
      <c r="B60" s="81"/>
      <c r="C60" s="81"/>
      <c r="D60" s="81"/>
      <c r="E60" s="81"/>
      <c r="F60" s="81"/>
      <c r="G60" s="81"/>
      <c r="H60" s="81"/>
      <c r="I60" s="105"/>
      <c r="J60" s="75"/>
      <c r="K60" s="75"/>
      <c r="L60" s="75"/>
      <c r="M60" s="75"/>
      <c r="N60" s="75"/>
      <c r="O60" s="75"/>
      <c r="P60" s="75"/>
      <c r="Q60" s="75"/>
      <c r="R60" s="94"/>
    </row>
    <row r="61" spans="1:18" ht="21" customHeight="1" x14ac:dyDescent="0.25">
      <c r="A61" s="106"/>
      <c r="B61" s="81"/>
      <c r="C61" s="81"/>
      <c r="D61" s="81"/>
      <c r="E61" s="81"/>
      <c r="F61" s="81"/>
      <c r="G61" s="81"/>
      <c r="H61" s="81"/>
      <c r="I61" s="105"/>
      <c r="J61" s="75"/>
      <c r="K61" s="75"/>
      <c r="L61" s="75"/>
      <c r="M61" s="75"/>
      <c r="N61" s="75"/>
      <c r="O61" s="75"/>
      <c r="P61" s="75"/>
      <c r="Q61" s="75"/>
      <c r="R61" s="94"/>
    </row>
    <row r="62" spans="1:18" ht="74.25" customHeight="1" x14ac:dyDescent="0.25">
      <c r="A62" s="106" t="s">
        <v>125</v>
      </c>
      <c r="B62" s="81" t="s">
        <v>126</v>
      </c>
      <c r="C62" s="81" t="s">
        <v>127</v>
      </c>
      <c r="D62" s="81" t="s">
        <v>128</v>
      </c>
      <c r="E62" s="81" t="s">
        <v>129</v>
      </c>
      <c r="F62" s="81" t="s">
        <v>130</v>
      </c>
      <c r="G62" s="18" t="s">
        <v>64</v>
      </c>
      <c r="H62" s="18" t="s">
        <v>131</v>
      </c>
      <c r="I62" s="105" t="s">
        <v>19</v>
      </c>
      <c r="J62" s="75" t="s">
        <v>424</v>
      </c>
      <c r="K62" s="75"/>
      <c r="L62" s="75">
        <v>1</v>
      </c>
      <c r="M62" s="75"/>
      <c r="N62" s="76">
        <v>0.32</v>
      </c>
      <c r="O62" s="75" t="s">
        <v>426</v>
      </c>
      <c r="P62" s="75" t="s">
        <v>632</v>
      </c>
      <c r="Q62" s="102" t="s">
        <v>517</v>
      </c>
      <c r="R62" s="96"/>
    </row>
    <row r="63" spans="1:18" ht="27" customHeight="1" x14ac:dyDescent="0.25">
      <c r="A63" s="106"/>
      <c r="B63" s="81"/>
      <c r="C63" s="81"/>
      <c r="D63" s="81"/>
      <c r="E63" s="81"/>
      <c r="F63" s="81"/>
      <c r="G63" s="18" t="s">
        <v>132</v>
      </c>
      <c r="H63" s="18" t="s">
        <v>133</v>
      </c>
      <c r="I63" s="105"/>
      <c r="J63" s="75"/>
      <c r="K63" s="75"/>
      <c r="L63" s="75"/>
      <c r="M63" s="75"/>
      <c r="N63" s="75"/>
      <c r="O63" s="75"/>
      <c r="P63" s="75"/>
      <c r="Q63" s="102"/>
      <c r="R63" s="96"/>
    </row>
    <row r="64" spans="1:18" ht="20.25" customHeight="1" x14ac:dyDescent="0.25">
      <c r="A64" s="106"/>
      <c r="B64" s="81"/>
      <c r="C64" s="81"/>
      <c r="D64" s="81"/>
      <c r="E64" s="81"/>
      <c r="F64" s="81"/>
      <c r="G64" s="20"/>
      <c r="H64" s="18" t="s">
        <v>134</v>
      </c>
      <c r="I64" s="105"/>
      <c r="J64" s="75"/>
      <c r="K64" s="75"/>
      <c r="L64" s="75"/>
      <c r="M64" s="75"/>
      <c r="N64" s="75"/>
      <c r="O64" s="75"/>
      <c r="P64" s="75"/>
      <c r="Q64" s="102"/>
      <c r="R64" s="96"/>
    </row>
    <row r="65" spans="1:56" ht="36" customHeight="1" x14ac:dyDescent="0.25">
      <c r="A65" s="106"/>
      <c r="B65" s="81"/>
      <c r="C65" s="81"/>
      <c r="D65" s="81"/>
      <c r="E65" s="81"/>
      <c r="F65" s="81"/>
      <c r="G65" s="20"/>
      <c r="H65" s="18" t="s">
        <v>135</v>
      </c>
      <c r="I65" s="105"/>
      <c r="J65" s="75"/>
      <c r="K65" s="75"/>
      <c r="L65" s="75"/>
      <c r="M65" s="75"/>
      <c r="N65" s="75"/>
      <c r="O65" s="75"/>
      <c r="P65" s="75"/>
      <c r="Q65" s="102"/>
      <c r="R65" s="96"/>
    </row>
    <row r="66" spans="1:56" ht="86.25" customHeight="1" x14ac:dyDescent="0.25">
      <c r="A66" s="106" t="s">
        <v>136</v>
      </c>
      <c r="B66" s="81" t="s">
        <v>137</v>
      </c>
      <c r="C66" s="81" t="s">
        <v>138</v>
      </c>
      <c r="D66" s="81" t="s">
        <v>139</v>
      </c>
      <c r="E66" s="81" t="s">
        <v>140</v>
      </c>
      <c r="F66" s="81" t="s">
        <v>141</v>
      </c>
      <c r="G66" s="81" t="s">
        <v>17</v>
      </c>
      <c r="H66" s="18" t="s">
        <v>142</v>
      </c>
      <c r="I66" s="105" t="s">
        <v>19</v>
      </c>
      <c r="J66" s="75" t="s">
        <v>425</v>
      </c>
      <c r="K66" s="75"/>
      <c r="L66" s="75" t="s">
        <v>395</v>
      </c>
      <c r="M66" s="76">
        <v>0.88</v>
      </c>
      <c r="N66" s="76" t="s">
        <v>518</v>
      </c>
      <c r="O66" s="114" t="s">
        <v>546</v>
      </c>
      <c r="P66" s="87" t="s">
        <v>596</v>
      </c>
      <c r="Q66" s="111" t="s">
        <v>520</v>
      </c>
      <c r="R66" s="96"/>
    </row>
    <row r="67" spans="1:56" ht="20.25" customHeight="1" x14ac:dyDescent="0.25">
      <c r="A67" s="106"/>
      <c r="B67" s="81"/>
      <c r="C67" s="81"/>
      <c r="D67" s="81"/>
      <c r="E67" s="81"/>
      <c r="F67" s="81"/>
      <c r="G67" s="81"/>
      <c r="H67" s="18" t="s">
        <v>143</v>
      </c>
      <c r="I67" s="105"/>
      <c r="J67" s="75"/>
      <c r="K67" s="75"/>
      <c r="L67" s="75"/>
      <c r="M67" s="76"/>
      <c r="N67" s="76"/>
      <c r="O67" s="115"/>
      <c r="P67" s="88"/>
      <c r="Q67" s="111"/>
      <c r="R67" s="96"/>
    </row>
    <row r="68" spans="1:56" ht="20.25" customHeight="1" x14ac:dyDescent="0.25">
      <c r="A68" s="106"/>
      <c r="B68" s="81"/>
      <c r="C68" s="81"/>
      <c r="D68" s="81"/>
      <c r="E68" s="81"/>
      <c r="F68" s="81"/>
      <c r="G68" s="81"/>
      <c r="H68" s="18" t="s">
        <v>144</v>
      </c>
      <c r="I68" s="105"/>
      <c r="J68" s="75"/>
      <c r="K68" s="75"/>
      <c r="L68" s="75"/>
      <c r="M68" s="76"/>
      <c r="N68" s="76"/>
      <c r="O68" s="115"/>
      <c r="P68" s="88"/>
      <c r="Q68" s="111"/>
      <c r="R68" s="96"/>
    </row>
    <row r="69" spans="1:56" ht="21" customHeight="1" x14ac:dyDescent="0.25">
      <c r="A69" s="106"/>
      <c r="B69" s="81"/>
      <c r="C69" s="81"/>
      <c r="D69" s="81"/>
      <c r="E69" s="81"/>
      <c r="F69" s="81"/>
      <c r="G69" s="81"/>
      <c r="H69" s="18" t="s">
        <v>135</v>
      </c>
      <c r="I69" s="105"/>
      <c r="J69" s="75"/>
      <c r="K69" s="75"/>
      <c r="L69" s="75"/>
      <c r="M69" s="76"/>
      <c r="N69" s="76"/>
      <c r="O69" s="115"/>
      <c r="P69" s="88"/>
      <c r="Q69" s="111"/>
      <c r="R69" s="96"/>
    </row>
    <row r="70" spans="1:56" ht="102.75" customHeight="1" x14ac:dyDescent="0.25">
      <c r="A70" s="106"/>
      <c r="B70" s="18" t="s">
        <v>145</v>
      </c>
      <c r="C70" s="18" t="s">
        <v>146</v>
      </c>
      <c r="D70" s="18" t="s">
        <v>147</v>
      </c>
      <c r="E70" s="18" t="s">
        <v>148</v>
      </c>
      <c r="F70" s="18" t="s">
        <v>149</v>
      </c>
      <c r="G70" s="18" t="s">
        <v>104</v>
      </c>
      <c r="H70" s="18" t="s">
        <v>105</v>
      </c>
      <c r="I70" s="4" t="s">
        <v>19</v>
      </c>
      <c r="J70" s="26" t="s">
        <v>480</v>
      </c>
      <c r="K70" s="3"/>
      <c r="L70" s="3" t="s">
        <v>401</v>
      </c>
      <c r="M70" s="3"/>
      <c r="N70" s="3"/>
      <c r="O70" s="12" t="s">
        <v>551</v>
      </c>
      <c r="P70" s="12" t="s">
        <v>597</v>
      </c>
      <c r="Q70" s="24" t="s">
        <v>398</v>
      </c>
      <c r="R70" s="23"/>
    </row>
    <row r="71" spans="1:56" ht="79.5" customHeight="1" x14ac:dyDescent="0.25">
      <c r="A71" s="106"/>
      <c r="B71" s="81" t="s">
        <v>150</v>
      </c>
      <c r="C71" s="81" t="s">
        <v>151</v>
      </c>
      <c r="D71" s="81" t="s">
        <v>152</v>
      </c>
      <c r="E71" s="81" t="s">
        <v>153</v>
      </c>
      <c r="F71" s="81" t="s">
        <v>154</v>
      </c>
      <c r="G71" s="81" t="s">
        <v>17</v>
      </c>
      <c r="H71" s="18" t="s">
        <v>155</v>
      </c>
      <c r="I71" s="105" t="s">
        <v>19</v>
      </c>
      <c r="J71" s="75" t="s">
        <v>426</v>
      </c>
      <c r="K71" s="75"/>
      <c r="L71" s="90">
        <v>1</v>
      </c>
      <c r="M71" s="90"/>
      <c r="N71" s="90">
        <v>1</v>
      </c>
      <c r="O71" s="76" t="s">
        <v>427</v>
      </c>
      <c r="P71" s="76" t="s">
        <v>633</v>
      </c>
      <c r="Q71" s="102" t="s">
        <v>519</v>
      </c>
      <c r="R71" s="96"/>
    </row>
    <row r="72" spans="1:56" ht="20.25" customHeight="1" x14ac:dyDescent="0.25">
      <c r="A72" s="106"/>
      <c r="B72" s="81"/>
      <c r="C72" s="81"/>
      <c r="D72" s="81"/>
      <c r="E72" s="81"/>
      <c r="F72" s="81"/>
      <c r="G72" s="81"/>
      <c r="H72" s="18" t="s">
        <v>156</v>
      </c>
      <c r="I72" s="105"/>
      <c r="J72" s="75"/>
      <c r="K72" s="75"/>
      <c r="L72" s="90"/>
      <c r="M72" s="90"/>
      <c r="N72" s="90"/>
      <c r="O72" s="76"/>
      <c r="P72" s="76"/>
      <c r="Q72" s="102"/>
      <c r="R72" s="96"/>
    </row>
    <row r="73" spans="1:56" ht="20.25" customHeight="1" x14ac:dyDescent="0.25">
      <c r="A73" s="106"/>
      <c r="B73" s="81"/>
      <c r="C73" s="81"/>
      <c r="D73" s="81"/>
      <c r="E73" s="81"/>
      <c r="F73" s="81"/>
      <c r="G73" s="81"/>
      <c r="H73" s="18" t="s">
        <v>157</v>
      </c>
      <c r="I73" s="105"/>
      <c r="J73" s="75"/>
      <c r="K73" s="75"/>
      <c r="L73" s="90"/>
      <c r="M73" s="90"/>
      <c r="N73" s="90"/>
      <c r="O73" s="76"/>
      <c r="P73" s="76"/>
      <c r="Q73" s="102"/>
      <c r="R73" s="96"/>
    </row>
    <row r="74" spans="1:56" ht="21" customHeight="1" x14ac:dyDescent="0.25">
      <c r="A74" s="106"/>
      <c r="B74" s="81"/>
      <c r="C74" s="81"/>
      <c r="D74" s="81"/>
      <c r="E74" s="81"/>
      <c r="F74" s="81"/>
      <c r="G74" s="81"/>
      <c r="H74" s="18" t="s">
        <v>158</v>
      </c>
      <c r="I74" s="105"/>
      <c r="J74" s="75"/>
      <c r="K74" s="75"/>
      <c r="L74" s="90"/>
      <c r="M74" s="90"/>
      <c r="N74" s="90"/>
      <c r="O74" s="76"/>
      <c r="P74" s="76"/>
      <c r="Q74" s="102"/>
      <c r="R74" s="96"/>
    </row>
    <row r="75" spans="1:56" s="28" customFormat="1" ht="62.25" customHeight="1" x14ac:dyDescent="0.25">
      <c r="A75" s="106"/>
      <c r="B75" s="81"/>
      <c r="C75" s="81"/>
      <c r="D75" s="81"/>
      <c r="E75" s="81" t="s">
        <v>159</v>
      </c>
      <c r="F75" s="81" t="s">
        <v>160</v>
      </c>
      <c r="G75" s="81" t="s">
        <v>17</v>
      </c>
      <c r="H75" s="27" t="s">
        <v>161</v>
      </c>
      <c r="I75" s="91" t="s">
        <v>19</v>
      </c>
      <c r="J75" s="72" t="s">
        <v>427</v>
      </c>
      <c r="K75" s="72"/>
      <c r="L75" s="72"/>
      <c r="M75" s="72"/>
      <c r="N75" s="115">
        <v>0.02</v>
      </c>
      <c r="O75" s="71" t="s">
        <v>547</v>
      </c>
      <c r="P75" s="76" t="s">
        <v>594</v>
      </c>
      <c r="Q75" s="111" t="s">
        <v>557</v>
      </c>
      <c r="R75" s="9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row>
    <row r="76" spans="1:56" ht="20.25" customHeight="1" x14ac:dyDescent="0.25">
      <c r="A76" s="106"/>
      <c r="B76" s="81"/>
      <c r="C76" s="81"/>
      <c r="D76" s="81"/>
      <c r="E76" s="81"/>
      <c r="F76" s="81"/>
      <c r="G76" s="81"/>
      <c r="H76" s="18" t="s">
        <v>162</v>
      </c>
      <c r="I76" s="105"/>
      <c r="J76" s="75"/>
      <c r="K76" s="75"/>
      <c r="L76" s="94"/>
      <c r="M76" s="94"/>
      <c r="N76" s="90"/>
      <c r="O76" s="75"/>
      <c r="P76" s="76"/>
      <c r="Q76" s="102"/>
      <c r="R76" s="96"/>
    </row>
    <row r="77" spans="1:56" ht="20.25" customHeight="1" x14ac:dyDescent="0.25">
      <c r="A77" s="106"/>
      <c r="B77" s="81"/>
      <c r="C77" s="81"/>
      <c r="D77" s="81"/>
      <c r="E77" s="81"/>
      <c r="F77" s="81"/>
      <c r="G77" s="81"/>
      <c r="H77" s="18" t="s">
        <v>163</v>
      </c>
      <c r="I77" s="105"/>
      <c r="J77" s="75"/>
      <c r="K77" s="75"/>
      <c r="L77" s="94"/>
      <c r="M77" s="94"/>
      <c r="N77" s="90"/>
      <c r="O77" s="75"/>
      <c r="P77" s="76"/>
      <c r="Q77" s="102"/>
      <c r="R77" s="96"/>
    </row>
    <row r="78" spans="1:56" ht="21" customHeight="1" x14ac:dyDescent="0.25">
      <c r="A78" s="106"/>
      <c r="B78" s="81"/>
      <c r="C78" s="81"/>
      <c r="D78" s="81"/>
      <c r="E78" s="81"/>
      <c r="F78" s="81"/>
      <c r="G78" s="81"/>
      <c r="H78" s="18" t="s">
        <v>164</v>
      </c>
      <c r="I78" s="105"/>
      <c r="J78" s="75"/>
      <c r="K78" s="75"/>
      <c r="L78" s="94"/>
      <c r="M78" s="94"/>
      <c r="N78" s="90"/>
      <c r="O78" s="75"/>
      <c r="P78" s="76"/>
      <c r="Q78" s="102"/>
      <c r="R78" s="96"/>
    </row>
    <row r="79" spans="1:56" ht="60" customHeight="1" x14ac:dyDescent="0.25">
      <c r="A79" s="105" t="s">
        <v>165</v>
      </c>
      <c r="B79" s="18" t="s">
        <v>166</v>
      </c>
      <c r="C79" s="18" t="s">
        <v>167</v>
      </c>
      <c r="D79" s="18" t="s">
        <v>168</v>
      </c>
      <c r="E79" s="18" t="s">
        <v>169</v>
      </c>
      <c r="F79" s="18" t="s">
        <v>170</v>
      </c>
      <c r="G79" s="18" t="s">
        <v>17</v>
      </c>
      <c r="H79" s="18" t="s">
        <v>171</v>
      </c>
      <c r="I79" s="4" t="s">
        <v>172</v>
      </c>
      <c r="J79" s="10" t="s">
        <v>428</v>
      </c>
      <c r="K79" s="10">
        <v>1</v>
      </c>
      <c r="L79" s="10"/>
      <c r="M79" s="10"/>
      <c r="N79" s="10"/>
      <c r="O79" s="10" t="s">
        <v>428</v>
      </c>
      <c r="P79" s="10" t="s">
        <v>644</v>
      </c>
      <c r="Q79" s="10" t="s">
        <v>523</v>
      </c>
      <c r="R79" s="20"/>
    </row>
    <row r="80" spans="1:56" ht="97.5" customHeight="1" x14ac:dyDescent="0.25">
      <c r="A80" s="105"/>
      <c r="B80" s="81" t="s">
        <v>173</v>
      </c>
      <c r="C80" s="81" t="s">
        <v>167</v>
      </c>
      <c r="D80" s="81" t="s">
        <v>174</v>
      </c>
      <c r="E80" s="81" t="s">
        <v>175</v>
      </c>
      <c r="F80" s="81" t="s">
        <v>176</v>
      </c>
      <c r="G80" s="18" t="s">
        <v>64</v>
      </c>
      <c r="H80" s="18" t="s">
        <v>177</v>
      </c>
      <c r="I80" s="105" t="s">
        <v>172</v>
      </c>
      <c r="J80" s="98" t="s">
        <v>481</v>
      </c>
      <c r="K80" s="77"/>
      <c r="L80" s="77"/>
      <c r="M80" s="76">
        <v>0.24</v>
      </c>
      <c r="N80" s="76">
        <v>0.37</v>
      </c>
      <c r="O80" s="76" t="s">
        <v>634</v>
      </c>
      <c r="P80" s="76" t="s">
        <v>645</v>
      </c>
      <c r="Q80" s="99" t="s">
        <v>522</v>
      </c>
      <c r="R80" s="93"/>
    </row>
    <row r="81" spans="1:18" ht="15" customHeight="1" x14ac:dyDescent="0.25">
      <c r="A81" s="105"/>
      <c r="B81" s="81"/>
      <c r="C81" s="81"/>
      <c r="D81" s="81"/>
      <c r="E81" s="81"/>
      <c r="F81" s="81"/>
      <c r="G81" s="18" t="s">
        <v>132</v>
      </c>
      <c r="H81" s="18" t="s">
        <v>178</v>
      </c>
      <c r="I81" s="105"/>
      <c r="J81" s="98"/>
      <c r="K81" s="77"/>
      <c r="L81" s="77"/>
      <c r="M81" s="76"/>
      <c r="N81" s="76"/>
      <c r="O81" s="76"/>
      <c r="P81" s="76"/>
      <c r="Q81" s="99"/>
      <c r="R81" s="93"/>
    </row>
    <row r="82" spans="1:18" ht="15" customHeight="1" x14ac:dyDescent="0.25">
      <c r="A82" s="105"/>
      <c r="B82" s="81"/>
      <c r="C82" s="81"/>
      <c r="D82" s="81"/>
      <c r="E82" s="81"/>
      <c r="F82" s="81"/>
      <c r="G82" s="20"/>
      <c r="H82" s="18" t="s">
        <v>179</v>
      </c>
      <c r="I82" s="105"/>
      <c r="J82" s="98"/>
      <c r="K82" s="77"/>
      <c r="L82" s="77"/>
      <c r="M82" s="76"/>
      <c r="N82" s="76"/>
      <c r="O82" s="76"/>
      <c r="P82" s="76"/>
      <c r="Q82" s="99"/>
      <c r="R82" s="93"/>
    </row>
    <row r="83" spans="1:18" ht="31.5" customHeight="1" x14ac:dyDescent="0.25">
      <c r="A83" s="105"/>
      <c r="B83" s="81"/>
      <c r="C83" s="81"/>
      <c r="D83" s="81"/>
      <c r="E83" s="81"/>
      <c r="F83" s="81"/>
      <c r="G83" s="20"/>
      <c r="H83" s="18" t="s">
        <v>180</v>
      </c>
      <c r="I83" s="105"/>
      <c r="J83" s="98"/>
      <c r="K83" s="77"/>
      <c r="L83" s="77"/>
      <c r="M83" s="76"/>
      <c r="N83" s="76"/>
      <c r="O83" s="76"/>
      <c r="P83" s="76"/>
      <c r="Q83" s="99"/>
      <c r="R83" s="93"/>
    </row>
    <row r="84" spans="1:18" ht="189.75" customHeight="1" x14ac:dyDescent="0.25">
      <c r="A84" s="105" t="s">
        <v>181</v>
      </c>
      <c r="B84" s="81" t="s">
        <v>182</v>
      </c>
      <c r="C84" s="18"/>
      <c r="D84" s="81" t="s">
        <v>183</v>
      </c>
      <c r="E84" s="81" t="s">
        <v>611</v>
      </c>
      <c r="F84" s="81" t="s">
        <v>184</v>
      </c>
      <c r="G84" s="81" t="s">
        <v>48</v>
      </c>
      <c r="H84" s="81" t="s">
        <v>185</v>
      </c>
      <c r="I84" s="105" t="s">
        <v>172</v>
      </c>
      <c r="J84" s="75" t="s">
        <v>429</v>
      </c>
      <c r="K84" s="75">
        <v>1</v>
      </c>
      <c r="L84" s="75">
        <v>2</v>
      </c>
      <c r="M84" s="75">
        <v>2</v>
      </c>
      <c r="N84" s="75">
        <v>11</v>
      </c>
      <c r="O84" s="78" t="s">
        <v>635</v>
      </c>
      <c r="P84" s="78" t="s">
        <v>646</v>
      </c>
      <c r="Q84" s="94"/>
      <c r="R84" s="94"/>
    </row>
    <row r="85" spans="1:18" ht="15" customHeight="1" x14ac:dyDescent="0.25">
      <c r="A85" s="105"/>
      <c r="B85" s="81"/>
      <c r="C85" s="81" t="s">
        <v>186</v>
      </c>
      <c r="D85" s="81"/>
      <c r="E85" s="81"/>
      <c r="F85" s="81"/>
      <c r="G85" s="81"/>
      <c r="H85" s="81"/>
      <c r="I85" s="105"/>
      <c r="J85" s="75"/>
      <c r="K85" s="75"/>
      <c r="L85" s="75"/>
      <c r="M85" s="75"/>
      <c r="N85" s="75"/>
      <c r="O85" s="94"/>
      <c r="P85" s="94"/>
      <c r="Q85" s="94"/>
      <c r="R85" s="94"/>
    </row>
    <row r="86" spans="1:18" ht="15" customHeight="1" x14ac:dyDescent="0.25">
      <c r="A86" s="105"/>
      <c r="B86" s="81"/>
      <c r="C86" s="81"/>
      <c r="D86" s="81"/>
      <c r="E86" s="81"/>
      <c r="F86" s="81"/>
      <c r="G86" s="81"/>
      <c r="H86" s="81"/>
      <c r="I86" s="105"/>
      <c r="J86" s="75"/>
      <c r="K86" s="75"/>
      <c r="L86" s="75"/>
      <c r="M86" s="75"/>
      <c r="N86" s="75"/>
      <c r="O86" s="94"/>
      <c r="P86" s="94"/>
      <c r="Q86" s="94"/>
      <c r="R86" s="94"/>
    </row>
    <row r="87" spans="1:18" ht="15" customHeight="1" x14ac:dyDescent="0.25">
      <c r="A87" s="105"/>
      <c r="B87" s="81"/>
      <c r="C87" s="81"/>
      <c r="D87" s="81"/>
      <c r="E87" s="81"/>
      <c r="F87" s="81"/>
      <c r="G87" s="81"/>
      <c r="H87" s="81"/>
      <c r="I87" s="105"/>
      <c r="J87" s="75"/>
      <c r="K87" s="75"/>
      <c r="L87" s="75"/>
      <c r="M87" s="75"/>
      <c r="N87" s="75"/>
      <c r="O87" s="94"/>
      <c r="P87" s="94"/>
      <c r="Q87" s="94"/>
      <c r="R87" s="94"/>
    </row>
    <row r="88" spans="1:18" ht="15" customHeight="1" x14ac:dyDescent="0.25">
      <c r="A88" s="105"/>
      <c r="B88" s="81"/>
      <c r="C88" s="81"/>
      <c r="D88" s="81"/>
      <c r="E88" s="81"/>
      <c r="F88" s="81"/>
      <c r="G88" s="81"/>
      <c r="H88" s="81"/>
      <c r="I88" s="105"/>
      <c r="J88" s="75"/>
      <c r="K88" s="75"/>
      <c r="L88" s="75"/>
      <c r="M88" s="75"/>
      <c r="N88" s="75"/>
      <c r="O88" s="94"/>
      <c r="P88" s="94"/>
      <c r="Q88" s="94"/>
      <c r="R88" s="94"/>
    </row>
    <row r="89" spans="1:18" ht="15" customHeight="1" x14ac:dyDescent="0.25">
      <c r="A89" s="105"/>
      <c r="B89" s="81"/>
      <c r="C89" s="81"/>
      <c r="D89" s="81"/>
      <c r="E89" s="81"/>
      <c r="F89" s="81"/>
      <c r="G89" s="81"/>
      <c r="H89" s="81"/>
      <c r="I89" s="105"/>
      <c r="J89" s="75"/>
      <c r="K89" s="75"/>
      <c r="L89" s="75"/>
      <c r="M89" s="75"/>
      <c r="N89" s="75"/>
      <c r="O89" s="94"/>
      <c r="P89" s="94"/>
      <c r="Q89" s="94"/>
      <c r="R89" s="94"/>
    </row>
    <row r="90" spans="1:18" ht="15" customHeight="1" x14ac:dyDescent="0.25">
      <c r="A90" s="105"/>
      <c r="B90" s="81"/>
      <c r="C90" s="81"/>
      <c r="D90" s="81"/>
      <c r="E90" s="81"/>
      <c r="F90" s="81"/>
      <c r="G90" s="81"/>
      <c r="H90" s="81"/>
      <c r="I90" s="105"/>
      <c r="J90" s="75"/>
      <c r="K90" s="75"/>
      <c r="L90" s="75"/>
      <c r="M90" s="75"/>
      <c r="N90" s="75"/>
      <c r="O90" s="94"/>
      <c r="P90" s="94"/>
      <c r="Q90" s="94"/>
      <c r="R90" s="94"/>
    </row>
    <row r="91" spans="1:18" ht="15" customHeight="1" x14ac:dyDescent="0.25">
      <c r="A91" s="105"/>
      <c r="B91" s="81"/>
      <c r="C91" s="81"/>
      <c r="D91" s="81"/>
      <c r="E91" s="81"/>
      <c r="F91" s="81"/>
      <c r="G91" s="81"/>
      <c r="H91" s="81"/>
      <c r="I91" s="105"/>
      <c r="J91" s="75"/>
      <c r="K91" s="75"/>
      <c r="L91" s="75"/>
      <c r="M91" s="75"/>
      <c r="N91" s="75"/>
      <c r="O91" s="94"/>
      <c r="P91" s="94"/>
      <c r="Q91" s="94"/>
      <c r="R91" s="94"/>
    </row>
    <row r="92" spans="1:18" ht="15" customHeight="1" x14ac:dyDescent="0.25">
      <c r="A92" s="105"/>
      <c r="B92" s="81"/>
      <c r="C92" s="81"/>
      <c r="D92" s="81"/>
      <c r="E92" s="81"/>
      <c r="F92" s="81"/>
      <c r="G92" s="81"/>
      <c r="H92" s="81"/>
      <c r="I92" s="105"/>
      <c r="J92" s="75"/>
      <c r="K92" s="75"/>
      <c r="L92" s="75"/>
      <c r="M92" s="75"/>
      <c r="N92" s="75"/>
      <c r="O92" s="94"/>
      <c r="P92" s="94"/>
      <c r="Q92" s="94"/>
      <c r="R92" s="94"/>
    </row>
    <row r="93" spans="1:18" ht="15" customHeight="1" x14ac:dyDescent="0.25">
      <c r="A93" s="105"/>
      <c r="B93" s="81"/>
      <c r="C93" s="81"/>
      <c r="D93" s="81"/>
      <c r="E93" s="81"/>
      <c r="F93" s="81"/>
      <c r="G93" s="81"/>
      <c r="H93" s="81"/>
      <c r="I93" s="105"/>
      <c r="J93" s="75"/>
      <c r="K93" s="75"/>
      <c r="L93" s="75"/>
      <c r="M93" s="75"/>
      <c r="N93" s="75"/>
      <c r="O93" s="94"/>
      <c r="P93" s="94"/>
      <c r="Q93" s="94"/>
      <c r="R93" s="94"/>
    </row>
    <row r="94" spans="1:18" ht="15" customHeight="1" x14ac:dyDescent="0.25">
      <c r="A94" s="105"/>
      <c r="B94" s="81"/>
      <c r="C94" s="81"/>
      <c r="D94" s="81"/>
      <c r="E94" s="81"/>
      <c r="F94" s="81"/>
      <c r="G94" s="81"/>
      <c r="H94" s="81"/>
      <c r="I94" s="105"/>
      <c r="J94" s="75"/>
      <c r="K94" s="75"/>
      <c r="L94" s="75"/>
      <c r="M94" s="75"/>
      <c r="N94" s="75"/>
      <c r="O94" s="94"/>
      <c r="P94" s="94"/>
      <c r="Q94" s="94"/>
      <c r="R94" s="94"/>
    </row>
    <row r="95" spans="1:18" ht="15" customHeight="1" x14ac:dyDescent="0.25">
      <c r="A95" s="105"/>
      <c r="B95" s="81"/>
      <c r="C95" s="81"/>
      <c r="D95" s="81"/>
      <c r="E95" s="81"/>
      <c r="F95" s="81"/>
      <c r="G95" s="81"/>
      <c r="H95" s="81"/>
      <c r="I95" s="105"/>
      <c r="J95" s="75"/>
      <c r="K95" s="75"/>
      <c r="L95" s="75"/>
      <c r="M95" s="75"/>
      <c r="N95" s="75"/>
      <c r="O95" s="94"/>
      <c r="P95" s="94"/>
      <c r="Q95" s="94"/>
      <c r="R95" s="94"/>
    </row>
    <row r="96" spans="1:18" ht="10.5" customHeight="1" x14ac:dyDescent="0.25">
      <c r="A96" s="105"/>
      <c r="B96" s="81"/>
      <c r="C96" s="81"/>
      <c r="D96" s="81"/>
      <c r="E96" s="81"/>
      <c r="F96" s="81"/>
      <c r="G96" s="81"/>
      <c r="H96" s="81"/>
      <c r="I96" s="105"/>
      <c r="J96" s="75"/>
      <c r="K96" s="75"/>
      <c r="L96" s="75"/>
      <c r="M96" s="75"/>
      <c r="N96" s="75"/>
      <c r="O96" s="94"/>
      <c r="P96" s="94"/>
      <c r="Q96" s="94"/>
      <c r="R96" s="94"/>
    </row>
    <row r="97" spans="1:18" ht="15" customHeight="1" x14ac:dyDescent="0.25">
      <c r="A97" s="105"/>
      <c r="B97" s="81"/>
      <c r="C97" s="81"/>
      <c r="D97" s="81"/>
      <c r="E97" s="81"/>
      <c r="F97" s="81"/>
      <c r="G97" s="81"/>
      <c r="H97" s="81"/>
      <c r="I97" s="105"/>
      <c r="J97" s="75"/>
      <c r="K97" s="75"/>
      <c r="L97" s="75"/>
      <c r="M97" s="75"/>
      <c r="N97" s="75"/>
      <c r="O97" s="94"/>
      <c r="P97" s="94"/>
      <c r="Q97" s="94"/>
      <c r="R97" s="94"/>
    </row>
    <row r="98" spans="1:18" ht="15" customHeight="1" x14ac:dyDescent="0.25">
      <c r="A98" s="105"/>
      <c r="B98" s="81"/>
      <c r="C98" s="81"/>
      <c r="D98" s="81"/>
      <c r="E98" s="81"/>
      <c r="F98" s="81"/>
      <c r="G98" s="81"/>
      <c r="H98" s="81"/>
      <c r="I98" s="105"/>
      <c r="J98" s="75"/>
      <c r="K98" s="75"/>
      <c r="L98" s="75"/>
      <c r="M98" s="75"/>
      <c r="N98" s="75"/>
      <c r="O98" s="94"/>
      <c r="P98" s="94"/>
      <c r="Q98" s="94"/>
      <c r="R98" s="94"/>
    </row>
    <row r="99" spans="1:18" ht="102.75" customHeight="1" x14ac:dyDescent="0.25">
      <c r="A99" s="105"/>
      <c r="B99" s="81"/>
      <c r="C99" s="81"/>
      <c r="D99" s="81" t="s">
        <v>187</v>
      </c>
      <c r="E99" s="81" t="s">
        <v>188</v>
      </c>
      <c r="F99" s="81" t="s">
        <v>189</v>
      </c>
      <c r="G99" s="81" t="s">
        <v>118</v>
      </c>
      <c r="H99" s="18" t="s">
        <v>91</v>
      </c>
      <c r="I99" s="105" t="s">
        <v>19</v>
      </c>
      <c r="J99" s="75" t="s">
        <v>430</v>
      </c>
      <c r="K99" s="75">
        <v>1</v>
      </c>
      <c r="L99" s="75"/>
      <c r="M99" s="75"/>
      <c r="N99" s="75">
        <v>2</v>
      </c>
      <c r="O99" s="75" t="s">
        <v>432</v>
      </c>
      <c r="P99" s="75" t="s">
        <v>647</v>
      </c>
      <c r="Q99" s="96" t="s">
        <v>521</v>
      </c>
      <c r="R99" s="96"/>
    </row>
    <row r="100" spans="1:18" ht="15" customHeight="1" x14ac:dyDescent="0.25">
      <c r="A100" s="105"/>
      <c r="B100" s="81"/>
      <c r="C100" s="81"/>
      <c r="D100" s="81"/>
      <c r="E100" s="81"/>
      <c r="F100" s="81"/>
      <c r="G100" s="81"/>
      <c r="H100" s="18" t="s">
        <v>92</v>
      </c>
      <c r="I100" s="105"/>
      <c r="J100" s="75"/>
      <c r="K100" s="75"/>
      <c r="L100" s="75"/>
      <c r="M100" s="75"/>
      <c r="N100" s="75"/>
      <c r="O100" s="75"/>
      <c r="P100" s="75"/>
      <c r="Q100" s="94"/>
      <c r="R100" s="94"/>
    </row>
    <row r="101" spans="1:18" ht="15" customHeight="1" x14ac:dyDescent="0.25">
      <c r="A101" s="105"/>
      <c r="B101" s="81"/>
      <c r="C101" s="81"/>
      <c r="D101" s="81"/>
      <c r="E101" s="81"/>
      <c r="F101" s="81"/>
      <c r="G101" s="81"/>
      <c r="H101" s="18" t="s">
        <v>190</v>
      </c>
      <c r="I101" s="105"/>
      <c r="J101" s="75"/>
      <c r="K101" s="75"/>
      <c r="L101" s="75"/>
      <c r="M101" s="75"/>
      <c r="N101" s="75"/>
      <c r="O101" s="75"/>
      <c r="P101" s="75"/>
      <c r="Q101" s="94"/>
      <c r="R101" s="94"/>
    </row>
    <row r="102" spans="1:18" ht="15" customHeight="1" x14ac:dyDescent="0.25">
      <c r="A102" s="105"/>
      <c r="B102" s="81"/>
      <c r="C102" s="81"/>
      <c r="D102" s="81"/>
      <c r="E102" s="81"/>
      <c r="F102" s="81"/>
      <c r="G102" s="81"/>
      <c r="H102" s="18" t="s">
        <v>191</v>
      </c>
      <c r="I102" s="105"/>
      <c r="J102" s="75"/>
      <c r="K102" s="75"/>
      <c r="L102" s="75"/>
      <c r="M102" s="75"/>
      <c r="N102" s="75"/>
      <c r="O102" s="75"/>
      <c r="P102" s="75"/>
      <c r="Q102" s="94"/>
      <c r="R102" s="94"/>
    </row>
    <row r="103" spans="1:18" ht="67.5" customHeight="1" x14ac:dyDescent="0.25">
      <c r="A103" s="105"/>
      <c r="B103" s="81" t="s">
        <v>192</v>
      </c>
      <c r="C103" s="81" t="s">
        <v>186</v>
      </c>
      <c r="D103" s="81" t="s">
        <v>193</v>
      </c>
      <c r="E103" s="81" t="s">
        <v>194</v>
      </c>
      <c r="F103" s="81" t="s">
        <v>195</v>
      </c>
      <c r="G103" s="81" t="s">
        <v>17</v>
      </c>
      <c r="H103" s="18" t="s">
        <v>561</v>
      </c>
      <c r="I103" s="103" t="s">
        <v>172</v>
      </c>
      <c r="J103" s="75" t="s">
        <v>431</v>
      </c>
      <c r="K103" s="75"/>
      <c r="L103" s="90" t="s">
        <v>399</v>
      </c>
      <c r="M103" s="90"/>
      <c r="N103" s="90">
        <v>0.8</v>
      </c>
      <c r="O103" s="89" t="s">
        <v>433</v>
      </c>
      <c r="P103" s="89" t="s">
        <v>648</v>
      </c>
      <c r="Q103" s="94"/>
      <c r="R103" s="94"/>
    </row>
    <row r="104" spans="1:18" ht="15" customHeight="1" x14ac:dyDescent="0.25">
      <c r="A104" s="105"/>
      <c r="B104" s="81"/>
      <c r="C104" s="81"/>
      <c r="D104" s="81"/>
      <c r="E104" s="81"/>
      <c r="F104" s="81"/>
      <c r="G104" s="81"/>
      <c r="H104" s="18" t="s">
        <v>156</v>
      </c>
      <c r="I104" s="103"/>
      <c r="J104" s="75"/>
      <c r="K104" s="75"/>
      <c r="L104" s="90"/>
      <c r="M104" s="90"/>
      <c r="N104" s="90"/>
      <c r="O104" s="90"/>
      <c r="P104" s="90"/>
      <c r="Q104" s="94"/>
      <c r="R104" s="94"/>
    </row>
    <row r="105" spans="1:18" ht="15" customHeight="1" x14ac:dyDescent="0.25">
      <c r="A105" s="105"/>
      <c r="B105" s="81"/>
      <c r="C105" s="81"/>
      <c r="D105" s="81"/>
      <c r="E105" s="81"/>
      <c r="F105" s="81"/>
      <c r="G105" s="81"/>
      <c r="H105" s="18" t="s">
        <v>157</v>
      </c>
      <c r="I105" s="103"/>
      <c r="J105" s="75"/>
      <c r="K105" s="75"/>
      <c r="L105" s="90"/>
      <c r="M105" s="90"/>
      <c r="N105" s="90"/>
      <c r="O105" s="90"/>
      <c r="P105" s="90"/>
      <c r="Q105" s="94"/>
      <c r="R105" s="94"/>
    </row>
    <row r="106" spans="1:18" ht="15" customHeight="1" x14ac:dyDescent="0.25">
      <c r="A106" s="105"/>
      <c r="B106" s="81"/>
      <c r="C106" s="81"/>
      <c r="D106" s="81"/>
      <c r="E106" s="81"/>
      <c r="F106" s="81"/>
      <c r="G106" s="81"/>
      <c r="H106" s="18" t="s">
        <v>158</v>
      </c>
      <c r="I106" s="103"/>
      <c r="J106" s="75"/>
      <c r="K106" s="75"/>
      <c r="L106" s="90"/>
      <c r="M106" s="90"/>
      <c r="N106" s="90"/>
      <c r="O106" s="90"/>
      <c r="P106" s="90"/>
      <c r="Q106" s="94"/>
      <c r="R106" s="94"/>
    </row>
    <row r="107" spans="1:18" ht="143.25" customHeight="1" x14ac:dyDescent="0.25">
      <c r="A107" s="105"/>
      <c r="B107" s="81"/>
      <c r="C107" s="81"/>
      <c r="D107" s="81" t="s">
        <v>193</v>
      </c>
      <c r="E107" s="81" t="s">
        <v>196</v>
      </c>
      <c r="F107" s="81" t="s">
        <v>197</v>
      </c>
      <c r="G107" s="18" t="s">
        <v>64</v>
      </c>
      <c r="H107" s="18" t="s">
        <v>198</v>
      </c>
      <c r="I107" s="103" t="s">
        <v>172</v>
      </c>
      <c r="J107" s="98" t="s">
        <v>482</v>
      </c>
      <c r="K107" s="77"/>
      <c r="L107" s="77">
        <v>5</v>
      </c>
      <c r="M107" s="77"/>
      <c r="N107" s="77">
        <v>7</v>
      </c>
      <c r="O107" s="78" t="s">
        <v>636</v>
      </c>
      <c r="P107" s="78" t="s">
        <v>649</v>
      </c>
      <c r="Q107" s="100" t="s">
        <v>562</v>
      </c>
      <c r="R107" s="93"/>
    </row>
    <row r="108" spans="1:18" ht="15" customHeight="1" x14ac:dyDescent="0.25">
      <c r="A108" s="105"/>
      <c r="B108" s="81"/>
      <c r="C108" s="81"/>
      <c r="D108" s="81"/>
      <c r="E108" s="81"/>
      <c r="F108" s="81"/>
      <c r="G108" s="18" t="s">
        <v>132</v>
      </c>
      <c r="H108" s="18" t="s">
        <v>199</v>
      </c>
      <c r="I108" s="103"/>
      <c r="J108" s="98"/>
      <c r="K108" s="77"/>
      <c r="L108" s="77"/>
      <c r="M108" s="77"/>
      <c r="N108" s="77"/>
      <c r="O108" s="77"/>
      <c r="P108" s="77"/>
      <c r="Q108" s="100"/>
      <c r="R108" s="93"/>
    </row>
    <row r="109" spans="1:18" ht="15" customHeight="1" x14ac:dyDescent="0.25">
      <c r="A109" s="105"/>
      <c r="B109" s="81"/>
      <c r="C109" s="81"/>
      <c r="D109" s="81"/>
      <c r="E109" s="81"/>
      <c r="F109" s="81"/>
      <c r="G109" s="20"/>
      <c r="H109" s="18" t="s">
        <v>200</v>
      </c>
      <c r="I109" s="103"/>
      <c r="J109" s="98"/>
      <c r="K109" s="77"/>
      <c r="L109" s="77"/>
      <c r="M109" s="77"/>
      <c r="N109" s="77"/>
      <c r="O109" s="77"/>
      <c r="P109" s="77"/>
      <c r="Q109" s="100"/>
      <c r="R109" s="93"/>
    </row>
    <row r="110" spans="1:18" ht="15" customHeight="1" x14ac:dyDescent="0.25">
      <c r="A110" s="105"/>
      <c r="B110" s="81"/>
      <c r="C110" s="81"/>
      <c r="D110" s="81"/>
      <c r="E110" s="81"/>
      <c r="F110" s="81"/>
      <c r="G110" s="20"/>
      <c r="H110" s="18" t="s">
        <v>201</v>
      </c>
      <c r="I110" s="103"/>
      <c r="J110" s="98"/>
      <c r="K110" s="77"/>
      <c r="L110" s="77"/>
      <c r="M110" s="77"/>
      <c r="N110" s="77"/>
      <c r="O110" s="77"/>
      <c r="P110" s="77"/>
      <c r="Q110" s="100"/>
      <c r="R110" s="93"/>
    </row>
    <row r="111" spans="1:18" ht="99" customHeight="1" x14ac:dyDescent="0.25">
      <c r="A111" s="106" t="s">
        <v>202</v>
      </c>
      <c r="B111" s="81" t="s">
        <v>203</v>
      </c>
      <c r="C111" s="81" t="s">
        <v>204</v>
      </c>
      <c r="D111" s="81" t="s">
        <v>205</v>
      </c>
      <c r="E111" s="81" t="s">
        <v>206</v>
      </c>
      <c r="F111" s="81" t="s">
        <v>207</v>
      </c>
      <c r="G111" s="81" t="s">
        <v>208</v>
      </c>
      <c r="H111" s="81" t="s">
        <v>209</v>
      </c>
      <c r="I111" s="103" t="s">
        <v>172</v>
      </c>
      <c r="J111" s="75" t="s">
        <v>432</v>
      </c>
      <c r="K111" s="75">
        <v>10</v>
      </c>
      <c r="L111" s="75">
        <v>10</v>
      </c>
      <c r="M111" s="75" t="s">
        <v>384</v>
      </c>
      <c r="N111" s="75">
        <v>10</v>
      </c>
      <c r="O111" s="75" t="s">
        <v>435</v>
      </c>
      <c r="P111" s="75" t="s">
        <v>650</v>
      </c>
      <c r="Q111" s="75" t="s">
        <v>533</v>
      </c>
      <c r="R111" s="94"/>
    </row>
    <row r="112" spans="1:18" ht="167.25" customHeight="1" x14ac:dyDescent="0.25">
      <c r="A112" s="106"/>
      <c r="B112" s="81"/>
      <c r="C112" s="81"/>
      <c r="D112" s="81"/>
      <c r="E112" s="81"/>
      <c r="F112" s="81"/>
      <c r="G112" s="81"/>
      <c r="H112" s="81"/>
      <c r="I112" s="103"/>
      <c r="J112" s="75"/>
      <c r="K112" s="75"/>
      <c r="L112" s="75"/>
      <c r="M112" s="75"/>
      <c r="N112" s="75"/>
      <c r="O112" s="75"/>
      <c r="P112" s="75"/>
      <c r="Q112" s="75"/>
      <c r="R112" s="94"/>
    </row>
    <row r="113" spans="1:18" ht="82.5" customHeight="1" x14ac:dyDescent="0.25">
      <c r="A113" s="106"/>
      <c r="B113" s="18"/>
      <c r="C113" s="81"/>
      <c r="D113" s="18" t="s">
        <v>211</v>
      </c>
      <c r="E113" s="18" t="s">
        <v>613</v>
      </c>
      <c r="F113" s="18" t="s">
        <v>612</v>
      </c>
      <c r="G113" s="18" t="s">
        <v>17</v>
      </c>
      <c r="H113" s="18" t="s">
        <v>17</v>
      </c>
      <c r="I113" s="9" t="s">
        <v>172</v>
      </c>
      <c r="J113" s="26" t="s">
        <v>535</v>
      </c>
      <c r="K113" s="26"/>
      <c r="L113" s="8">
        <v>0.89</v>
      </c>
      <c r="M113" s="10" t="s">
        <v>384</v>
      </c>
      <c r="N113" s="8">
        <v>1</v>
      </c>
      <c r="O113" s="10" t="s">
        <v>436</v>
      </c>
      <c r="P113" s="10" t="s">
        <v>651</v>
      </c>
      <c r="Q113" s="10" t="s">
        <v>536</v>
      </c>
      <c r="R113" s="20"/>
    </row>
    <row r="114" spans="1:18" ht="81" customHeight="1" x14ac:dyDescent="0.25">
      <c r="A114" s="106"/>
      <c r="B114" s="81" t="s">
        <v>210</v>
      </c>
      <c r="C114" s="81"/>
      <c r="D114" s="81" t="s">
        <v>211</v>
      </c>
      <c r="E114" s="18" t="s">
        <v>212</v>
      </c>
      <c r="F114" s="81" t="s">
        <v>213</v>
      </c>
      <c r="G114" s="81" t="s">
        <v>48</v>
      </c>
      <c r="H114" s="18" t="s">
        <v>214</v>
      </c>
      <c r="I114" s="103" t="s">
        <v>172</v>
      </c>
      <c r="J114" s="98" t="s">
        <v>483</v>
      </c>
      <c r="K114" s="75"/>
      <c r="L114" s="76">
        <v>0.71</v>
      </c>
      <c r="M114" s="76" t="s">
        <v>384</v>
      </c>
      <c r="N114" s="76">
        <v>0.48</v>
      </c>
      <c r="O114" s="76" t="s">
        <v>437</v>
      </c>
      <c r="P114" s="76" t="s">
        <v>652</v>
      </c>
      <c r="Q114" s="95" t="s">
        <v>599</v>
      </c>
      <c r="R114" s="95"/>
    </row>
    <row r="115" spans="1:18" ht="27" customHeight="1" x14ac:dyDescent="0.25">
      <c r="A115" s="106"/>
      <c r="B115" s="81"/>
      <c r="C115" s="81"/>
      <c r="D115" s="81"/>
      <c r="E115" s="81" t="s">
        <v>215</v>
      </c>
      <c r="F115" s="81"/>
      <c r="G115" s="81"/>
      <c r="H115" s="18" t="s">
        <v>133</v>
      </c>
      <c r="I115" s="103"/>
      <c r="J115" s="98"/>
      <c r="K115" s="75"/>
      <c r="L115" s="76"/>
      <c r="M115" s="76"/>
      <c r="N115" s="76"/>
      <c r="O115" s="76"/>
      <c r="P115" s="76"/>
      <c r="Q115" s="95"/>
      <c r="R115" s="95"/>
    </row>
    <row r="116" spans="1:18" ht="15" customHeight="1" x14ac:dyDescent="0.25">
      <c r="A116" s="106"/>
      <c r="B116" s="81"/>
      <c r="C116" s="81"/>
      <c r="D116" s="81"/>
      <c r="E116" s="81"/>
      <c r="F116" s="81"/>
      <c r="G116" s="81"/>
      <c r="H116" s="18" t="s">
        <v>134</v>
      </c>
      <c r="I116" s="103"/>
      <c r="J116" s="98"/>
      <c r="K116" s="75"/>
      <c r="L116" s="76"/>
      <c r="M116" s="76"/>
      <c r="N116" s="76"/>
      <c r="O116" s="76"/>
      <c r="P116" s="76"/>
      <c r="Q116" s="95"/>
      <c r="R116" s="95"/>
    </row>
    <row r="117" spans="1:18" ht="15" customHeight="1" x14ac:dyDescent="0.25">
      <c r="A117" s="106"/>
      <c r="B117" s="81"/>
      <c r="C117" s="81"/>
      <c r="D117" s="81"/>
      <c r="E117" s="81"/>
      <c r="F117" s="81"/>
      <c r="G117" s="20"/>
      <c r="H117" s="18" t="s">
        <v>216</v>
      </c>
      <c r="I117" s="103"/>
      <c r="J117" s="98"/>
      <c r="K117" s="75"/>
      <c r="L117" s="76"/>
      <c r="M117" s="76"/>
      <c r="N117" s="76"/>
      <c r="O117" s="76"/>
      <c r="P117" s="76"/>
      <c r="Q117" s="95"/>
      <c r="R117" s="95"/>
    </row>
    <row r="118" spans="1:18" ht="40.5" customHeight="1" x14ac:dyDescent="0.25">
      <c r="A118" s="106"/>
      <c r="B118" s="81" t="s">
        <v>218</v>
      </c>
      <c r="C118" s="81"/>
      <c r="D118" s="81" t="s">
        <v>219</v>
      </c>
      <c r="E118" s="81" t="s">
        <v>220</v>
      </c>
      <c r="F118" s="81" t="s">
        <v>221</v>
      </c>
      <c r="G118" s="81" t="s">
        <v>17</v>
      </c>
      <c r="H118" s="18" t="s">
        <v>222</v>
      </c>
      <c r="I118" s="103" t="s">
        <v>172</v>
      </c>
      <c r="J118" s="76" t="s">
        <v>433</v>
      </c>
      <c r="K118" s="76">
        <v>0.61</v>
      </c>
      <c r="L118" s="76">
        <v>0.76639999999999997</v>
      </c>
      <c r="M118" s="76" t="s">
        <v>384</v>
      </c>
      <c r="N118" s="76">
        <v>0.79</v>
      </c>
      <c r="O118" s="76" t="s">
        <v>438</v>
      </c>
      <c r="P118" s="76" t="s">
        <v>653</v>
      </c>
      <c r="Q118" s="75" t="s">
        <v>534</v>
      </c>
      <c r="R118" s="94"/>
    </row>
    <row r="119" spans="1:18" ht="15" customHeight="1" x14ac:dyDescent="0.25">
      <c r="A119" s="106"/>
      <c r="B119" s="81"/>
      <c r="C119" s="81"/>
      <c r="D119" s="81"/>
      <c r="E119" s="81"/>
      <c r="F119" s="81"/>
      <c r="G119" s="81"/>
      <c r="H119" s="18" t="s">
        <v>223</v>
      </c>
      <c r="I119" s="103"/>
      <c r="J119" s="76"/>
      <c r="K119" s="76"/>
      <c r="L119" s="76"/>
      <c r="M119" s="76"/>
      <c r="N119" s="76"/>
      <c r="O119" s="76"/>
      <c r="P119" s="76"/>
      <c r="Q119" s="75"/>
      <c r="R119" s="94"/>
    </row>
    <row r="120" spans="1:18" ht="15" customHeight="1" x14ac:dyDescent="0.25">
      <c r="A120" s="106"/>
      <c r="B120" s="81"/>
      <c r="C120" s="81"/>
      <c r="D120" s="81"/>
      <c r="E120" s="81"/>
      <c r="F120" s="81"/>
      <c r="G120" s="81"/>
      <c r="H120" s="18" t="s">
        <v>224</v>
      </c>
      <c r="I120" s="103"/>
      <c r="J120" s="76"/>
      <c r="K120" s="76"/>
      <c r="L120" s="76"/>
      <c r="M120" s="76"/>
      <c r="N120" s="76"/>
      <c r="O120" s="76"/>
      <c r="P120" s="76"/>
      <c r="Q120" s="75"/>
      <c r="R120" s="94"/>
    </row>
    <row r="121" spans="1:18" ht="36.75" customHeight="1" x14ac:dyDescent="0.25">
      <c r="A121" s="106"/>
      <c r="B121" s="81"/>
      <c r="C121" s="81"/>
      <c r="D121" s="81"/>
      <c r="E121" s="81"/>
      <c r="F121" s="81"/>
      <c r="G121" s="81"/>
      <c r="H121" s="18" t="s">
        <v>225</v>
      </c>
      <c r="I121" s="103"/>
      <c r="J121" s="76"/>
      <c r="K121" s="76"/>
      <c r="L121" s="76"/>
      <c r="M121" s="76"/>
      <c r="N121" s="76"/>
      <c r="O121" s="76"/>
      <c r="P121" s="76"/>
      <c r="Q121" s="75"/>
      <c r="R121" s="94"/>
    </row>
    <row r="122" spans="1:18" ht="111.75" customHeight="1" x14ac:dyDescent="0.2">
      <c r="A122" s="105" t="s">
        <v>226</v>
      </c>
      <c r="B122" s="18" t="s">
        <v>227</v>
      </c>
      <c r="C122" s="81" t="s">
        <v>228</v>
      </c>
      <c r="D122" s="18" t="s">
        <v>229</v>
      </c>
      <c r="E122" s="18" t="s">
        <v>46</v>
      </c>
      <c r="F122" s="18" t="s">
        <v>230</v>
      </c>
      <c r="G122" s="18" t="s">
        <v>231</v>
      </c>
      <c r="H122" s="18" t="s">
        <v>105</v>
      </c>
      <c r="I122" s="9" t="s">
        <v>172</v>
      </c>
      <c r="J122" s="26" t="s">
        <v>484</v>
      </c>
      <c r="K122" s="3"/>
      <c r="L122" s="3" t="s">
        <v>454</v>
      </c>
      <c r="M122" s="3"/>
      <c r="N122" s="3"/>
      <c r="O122" s="11" t="s">
        <v>548</v>
      </c>
      <c r="P122" s="7" t="s">
        <v>654</v>
      </c>
      <c r="Q122" s="29" t="s">
        <v>569</v>
      </c>
      <c r="R122" s="30"/>
    </row>
    <row r="123" spans="1:18" ht="81" customHeight="1" x14ac:dyDescent="0.25">
      <c r="A123" s="94"/>
      <c r="B123" s="18" t="s">
        <v>232</v>
      </c>
      <c r="C123" s="81"/>
      <c r="D123" s="18" t="s">
        <v>233</v>
      </c>
      <c r="E123" s="18" t="s">
        <v>46</v>
      </c>
      <c r="F123" s="18" t="s">
        <v>230</v>
      </c>
      <c r="G123" s="18" t="s">
        <v>231</v>
      </c>
      <c r="H123" s="18" t="s">
        <v>105</v>
      </c>
      <c r="I123" s="9" t="s">
        <v>172</v>
      </c>
      <c r="J123" s="26" t="s">
        <v>485</v>
      </c>
      <c r="K123" s="3"/>
      <c r="L123" s="3">
        <v>1</v>
      </c>
      <c r="M123" s="3"/>
      <c r="N123" s="3"/>
      <c r="O123" s="10" t="s">
        <v>439</v>
      </c>
      <c r="P123" s="10" t="s">
        <v>655</v>
      </c>
      <c r="Q123" s="31" t="s">
        <v>568</v>
      </c>
      <c r="R123" s="32"/>
    </row>
    <row r="124" spans="1:18" ht="90" customHeight="1" x14ac:dyDescent="0.25">
      <c r="A124" s="105" t="s">
        <v>234</v>
      </c>
      <c r="B124" s="18" t="s">
        <v>235</v>
      </c>
      <c r="C124" s="81" t="s">
        <v>236</v>
      </c>
      <c r="D124" s="18" t="s">
        <v>237</v>
      </c>
      <c r="E124" s="18" t="s">
        <v>238</v>
      </c>
      <c r="F124" s="18" t="s">
        <v>239</v>
      </c>
      <c r="G124" s="18" t="s">
        <v>17</v>
      </c>
      <c r="H124" s="18" t="s">
        <v>18</v>
      </c>
      <c r="I124" s="9" t="s">
        <v>236</v>
      </c>
      <c r="J124" s="10" t="s">
        <v>434</v>
      </c>
      <c r="K124" s="10"/>
      <c r="L124" s="10">
        <v>1</v>
      </c>
      <c r="M124" s="10"/>
      <c r="N124" s="10"/>
      <c r="O124" s="10" t="s">
        <v>440</v>
      </c>
      <c r="P124" s="10" t="s">
        <v>656</v>
      </c>
      <c r="Q124" s="10" t="s">
        <v>505</v>
      </c>
      <c r="R124" s="20"/>
    </row>
    <row r="125" spans="1:18" ht="71.25" customHeight="1" x14ac:dyDescent="0.25">
      <c r="A125" s="105"/>
      <c r="B125" s="81" t="s">
        <v>240</v>
      </c>
      <c r="C125" s="81"/>
      <c r="D125" s="81" t="s">
        <v>241</v>
      </c>
      <c r="E125" s="81" t="s">
        <v>175</v>
      </c>
      <c r="F125" s="81" t="s">
        <v>176</v>
      </c>
      <c r="G125" s="18" t="s">
        <v>64</v>
      </c>
      <c r="H125" s="18" t="s">
        <v>556</v>
      </c>
      <c r="I125" s="103" t="s">
        <v>236</v>
      </c>
      <c r="J125" s="98" t="s">
        <v>486</v>
      </c>
      <c r="K125" s="75"/>
      <c r="L125" s="75"/>
      <c r="M125" s="75"/>
      <c r="N125" s="76">
        <v>0.6</v>
      </c>
      <c r="O125" s="75" t="s">
        <v>441</v>
      </c>
      <c r="P125" s="75" t="s">
        <v>657</v>
      </c>
      <c r="Q125" s="99" t="s">
        <v>555</v>
      </c>
      <c r="R125" s="93"/>
    </row>
    <row r="126" spans="1:18" ht="15" customHeight="1" x14ac:dyDescent="0.25">
      <c r="A126" s="105"/>
      <c r="B126" s="81"/>
      <c r="C126" s="81"/>
      <c r="D126" s="81"/>
      <c r="E126" s="81"/>
      <c r="F126" s="81"/>
      <c r="G126" s="18" t="s">
        <v>132</v>
      </c>
      <c r="H126" s="18" t="s">
        <v>178</v>
      </c>
      <c r="I126" s="103"/>
      <c r="J126" s="98"/>
      <c r="K126" s="77"/>
      <c r="L126" s="77"/>
      <c r="M126" s="77"/>
      <c r="N126" s="77"/>
      <c r="O126" s="77"/>
      <c r="P126" s="77"/>
      <c r="Q126" s="100"/>
      <c r="R126" s="93"/>
    </row>
    <row r="127" spans="1:18" ht="15" customHeight="1" x14ac:dyDescent="0.25">
      <c r="A127" s="105"/>
      <c r="B127" s="81"/>
      <c r="C127" s="81"/>
      <c r="D127" s="81"/>
      <c r="E127" s="81"/>
      <c r="F127" s="81"/>
      <c r="G127" s="20"/>
      <c r="H127" s="18" t="s">
        <v>179</v>
      </c>
      <c r="I127" s="103"/>
      <c r="J127" s="98"/>
      <c r="K127" s="77"/>
      <c r="L127" s="77"/>
      <c r="M127" s="77"/>
      <c r="N127" s="77"/>
      <c r="O127" s="77"/>
      <c r="P127" s="77"/>
      <c r="Q127" s="100"/>
      <c r="R127" s="93"/>
    </row>
    <row r="128" spans="1:18" ht="15" customHeight="1" x14ac:dyDescent="0.25">
      <c r="A128" s="105"/>
      <c r="B128" s="81"/>
      <c r="C128" s="81"/>
      <c r="D128" s="81"/>
      <c r="E128" s="81"/>
      <c r="F128" s="81"/>
      <c r="G128" s="20"/>
      <c r="H128" s="18" t="s">
        <v>180</v>
      </c>
      <c r="I128" s="103"/>
      <c r="J128" s="98"/>
      <c r="K128" s="77"/>
      <c r="L128" s="77"/>
      <c r="M128" s="77"/>
      <c r="N128" s="77"/>
      <c r="O128" s="77"/>
      <c r="P128" s="77"/>
      <c r="Q128" s="100"/>
      <c r="R128" s="93"/>
    </row>
    <row r="129" spans="1:18" ht="181.5" customHeight="1" x14ac:dyDescent="0.25">
      <c r="A129" s="22" t="s">
        <v>242</v>
      </c>
      <c r="B129" s="18" t="s">
        <v>243</v>
      </c>
      <c r="C129" s="18" t="s">
        <v>244</v>
      </c>
      <c r="D129" s="18" t="s">
        <v>245</v>
      </c>
      <c r="E129" s="18" t="s">
        <v>246</v>
      </c>
      <c r="F129" s="18" t="s">
        <v>247</v>
      </c>
      <c r="G129" s="18" t="s">
        <v>248</v>
      </c>
      <c r="H129" s="18" t="s">
        <v>105</v>
      </c>
      <c r="I129" s="9" t="s">
        <v>236</v>
      </c>
      <c r="J129" s="26" t="s">
        <v>487</v>
      </c>
      <c r="K129" s="3"/>
      <c r="L129" s="3"/>
      <c r="M129" s="3"/>
      <c r="N129" s="3"/>
      <c r="O129" s="11" t="s">
        <v>549</v>
      </c>
      <c r="P129" s="11" t="s">
        <v>544</v>
      </c>
      <c r="Q129" s="33" t="s">
        <v>570</v>
      </c>
      <c r="R129" s="32"/>
    </row>
    <row r="130" spans="1:18" ht="104.25" customHeight="1" x14ac:dyDescent="0.25">
      <c r="A130" s="105" t="s">
        <v>249</v>
      </c>
      <c r="B130" s="81" t="s">
        <v>250</v>
      </c>
      <c r="C130" s="81" t="s">
        <v>22</v>
      </c>
      <c r="D130" s="18" t="s">
        <v>251</v>
      </c>
      <c r="E130" s="18" t="s">
        <v>252</v>
      </c>
      <c r="F130" s="18" t="s">
        <v>253</v>
      </c>
      <c r="G130" s="18" t="s">
        <v>254</v>
      </c>
      <c r="H130" s="18" t="s">
        <v>255</v>
      </c>
      <c r="I130" s="9" t="s">
        <v>1</v>
      </c>
      <c r="J130" s="10" t="s">
        <v>435</v>
      </c>
      <c r="K130" s="10">
        <v>1</v>
      </c>
      <c r="L130" s="20"/>
      <c r="M130" s="20"/>
      <c r="N130" s="20"/>
      <c r="O130" s="10" t="s">
        <v>442</v>
      </c>
      <c r="P130" s="10" t="s">
        <v>658</v>
      </c>
      <c r="Q130" s="10" t="s">
        <v>593</v>
      </c>
      <c r="R130" s="20"/>
    </row>
    <row r="131" spans="1:18" ht="92.25" customHeight="1" x14ac:dyDescent="0.25">
      <c r="A131" s="105"/>
      <c r="B131" s="81"/>
      <c r="C131" s="81"/>
      <c r="D131" s="81" t="s">
        <v>256</v>
      </c>
      <c r="E131" s="81" t="s">
        <v>257</v>
      </c>
      <c r="F131" s="81" t="s">
        <v>258</v>
      </c>
      <c r="G131" s="81" t="s">
        <v>118</v>
      </c>
      <c r="H131" s="18" t="s">
        <v>259</v>
      </c>
      <c r="I131" s="103" t="s">
        <v>1</v>
      </c>
      <c r="J131" s="77" t="s">
        <v>408</v>
      </c>
      <c r="K131" s="77"/>
      <c r="L131" s="77"/>
      <c r="M131" s="77"/>
      <c r="N131" s="116">
        <f>4/7</f>
        <v>0.5714285714285714</v>
      </c>
      <c r="O131" s="75" t="s">
        <v>463</v>
      </c>
      <c r="P131" s="75" t="s">
        <v>659</v>
      </c>
      <c r="Q131" s="100" t="s">
        <v>559</v>
      </c>
      <c r="R131" s="93"/>
    </row>
    <row r="132" spans="1:18" ht="15" customHeight="1" x14ac:dyDescent="0.25">
      <c r="A132" s="105"/>
      <c r="B132" s="81"/>
      <c r="C132" s="81"/>
      <c r="D132" s="81"/>
      <c r="E132" s="81"/>
      <c r="F132" s="81"/>
      <c r="G132" s="81"/>
      <c r="H132" s="18" t="s">
        <v>260</v>
      </c>
      <c r="I132" s="103"/>
      <c r="J132" s="77"/>
      <c r="K132" s="77"/>
      <c r="L132" s="77"/>
      <c r="M132" s="77"/>
      <c r="N132" s="77"/>
      <c r="O132" s="82"/>
      <c r="P132" s="82"/>
      <c r="Q132" s="100"/>
      <c r="R132" s="93"/>
    </row>
    <row r="133" spans="1:18" ht="15" customHeight="1" x14ac:dyDescent="0.25">
      <c r="A133" s="105"/>
      <c r="B133" s="81"/>
      <c r="C133" s="81"/>
      <c r="D133" s="81"/>
      <c r="E133" s="81"/>
      <c r="F133" s="81"/>
      <c r="G133" s="81"/>
      <c r="H133" s="18" t="s">
        <v>261</v>
      </c>
      <c r="I133" s="103"/>
      <c r="J133" s="77"/>
      <c r="K133" s="77"/>
      <c r="L133" s="77"/>
      <c r="M133" s="77"/>
      <c r="N133" s="77"/>
      <c r="O133" s="82"/>
      <c r="P133" s="82"/>
      <c r="Q133" s="100"/>
      <c r="R133" s="93"/>
    </row>
    <row r="134" spans="1:18" ht="15" customHeight="1" x14ac:dyDescent="0.25">
      <c r="A134" s="105"/>
      <c r="B134" s="81"/>
      <c r="C134" s="81"/>
      <c r="D134" s="81"/>
      <c r="E134" s="81"/>
      <c r="F134" s="81"/>
      <c r="G134" s="81"/>
      <c r="H134" s="18" t="s">
        <v>262</v>
      </c>
      <c r="I134" s="103"/>
      <c r="J134" s="77"/>
      <c r="K134" s="77"/>
      <c r="L134" s="77"/>
      <c r="M134" s="77"/>
      <c r="N134" s="77"/>
      <c r="O134" s="82"/>
      <c r="P134" s="82"/>
      <c r="Q134" s="100"/>
      <c r="R134" s="93"/>
    </row>
    <row r="135" spans="1:18" ht="15" customHeight="1" x14ac:dyDescent="0.25">
      <c r="A135" s="105"/>
      <c r="B135" s="81"/>
      <c r="C135" s="81"/>
      <c r="D135" s="81"/>
      <c r="E135" s="81"/>
      <c r="F135" s="81"/>
      <c r="G135" s="81"/>
      <c r="H135" s="18"/>
      <c r="I135" s="103"/>
      <c r="J135" s="77"/>
      <c r="K135" s="77"/>
      <c r="L135" s="77"/>
      <c r="M135" s="77"/>
      <c r="N135" s="77"/>
      <c r="O135" s="82"/>
      <c r="P135" s="82"/>
      <c r="Q135" s="100"/>
      <c r="R135" s="93"/>
    </row>
    <row r="136" spans="1:18" ht="67.5" customHeight="1" x14ac:dyDescent="0.25">
      <c r="A136" s="105"/>
      <c r="B136" s="81"/>
      <c r="C136" s="81"/>
      <c r="D136" s="81" t="s">
        <v>263</v>
      </c>
      <c r="E136" s="81" t="s">
        <v>264</v>
      </c>
      <c r="F136" s="81" t="s">
        <v>265</v>
      </c>
      <c r="G136" s="81" t="s">
        <v>118</v>
      </c>
      <c r="H136" s="18" t="s">
        <v>266</v>
      </c>
      <c r="I136" s="103" t="s">
        <v>1</v>
      </c>
      <c r="J136" s="76" t="s">
        <v>437</v>
      </c>
      <c r="K136" s="76"/>
      <c r="L136" s="76">
        <v>0.67</v>
      </c>
      <c r="M136" s="76">
        <v>1</v>
      </c>
      <c r="N136" s="76">
        <v>0.5</v>
      </c>
      <c r="O136" s="76" t="s">
        <v>466</v>
      </c>
      <c r="P136" s="83" t="s">
        <v>660</v>
      </c>
      <c r="Q136" s="75" t="s">
        <v>385</v>
      </c>
      <c r="R136" s="94"/>
    </row>
    <row r="137" spans="1:18" ht="15" customHeight="1" x14ac:dyDescent="0.25">
      <c r="A137" s="105"/>
      <c r="B137" s="81"/>
      <c r="C137" s="81"/>
      <c r="D137" s="81"/>
      <c r="E137" s="81"/>
      <c r="F137" s="81"/>
      <c r="G137" s="81"/>
      <c r="H137" s="18" t="s">
        <v>267</v>
      </c>
      <c r="I137" s="103"/>
      <c r="J137" s="76"/>
      <c r="K137" s="76"/>
      <c r="L137" s="90"/>
      <c r="M137" s="90"/>
      <c r="N137" s="90"/>
      <c r="O137" s="76"/>
      <c r="P137" s="84"/>
      <c r="Q137" s="75"/>
      <c r="R137" s="94"/>
    </row>
    <row r="138" spans="1:18" ht="15" customHeight="1" x14ac:dyDescent="0.25">
      <c r="A138" s="105"/>
      <c r="B138" s="81"/>
      <c r="C138" s="81"/>
      <c r="D138" s="81"/>
      <c r="E138" s="81"/>
      <c r="F138" s="81"/>
      <c r="G138" s="81"/>
      <c r="H138" s="18" t="s">
        <v>268</v>
      </c>
      <c r="I138" s="103"/>
      <c r="J138" s="76"/>
      <c r="K138" s="76"/>
      <c r="L138" s="90"/>
      <c r="M138" s="90"/>
      <c r="N138" s="90"/>
      <c r="O138" s="76"/>
      <c r="P138" s="84"/>
      <c r="Q138" s="75"/>
      <c r="R138" s="94"/>
    </row>
    <row r="139" spans="1:18" ht="15" customHeight="1" x14ac:dyDescent="0.25">
      <c r="A139" s="105"/>
      <c r="B139" s="81"/>
      <c r="C139" s="81"/>
      <c r="D139" s="81"/>
      <c r="E139" s="81"/>
      <c r="F139" s="81"/>
      <c r="G139" s="81"/>
      <c r="H139" s="18" t="s">
        <v>269</v>
      </c>
      <c r="I139" s="103"/>
      <c r="J139" s="76"/>
      <c r="K139" s="76"/>
      <c r="L139" s="90"/>
      <c r="M139" s="90"/>
      <c r="N139" s="90"/>
      <c r="O139" s="76"/>
      <c r="P139" s="84"/>
      <c r="Q139" s="75"/>
      <c r="R139" s="94"/>
    </row>
    <row r="140" spans="1:18" ht="15" customHeight="1" x14ac:dyDescent="0.25">
      <c r="A140" s="105"/>
      <c r="B140" s="81"/>
      <c r="C140" s="81"/>
      <c r="D140" s="81"/>
      <c r="E140" s="81"/>
      <c r="F140" s="81"/>
      <c r="G140" s="81"/>
      <c r="H140" s="18"/>
      <c r="I140" s="103"/>
      <c r="J140" s="76"/>
      <c r="K140" s="76"/>
      <c r="L140" s="90"/>
      <c r="M140" s="90"/>
      <c r="N140" s="90"/>
      <c r="O140" s="76"/>
      <c r="P140" s="85"/>
      <c r="Q140" s="75"/>
      <c r="R140" s="94"/>
    </row>
    <row r="141" spans="1:18" ht="77.25" customHeight="1" x14ac:dyDescent="0.25">
      <c r="A141" s="106" t="s">
        <v>270</v>
      </c>
      <c r="B141" s="81" t="s">
        <v>271</v>
      </c>
      <c r="C141" s="81" t="s">
        <v>244</v>
      </c>
      <c r="D141" s="81" t="s">
        <v>272</v>
      </c>
      <c r="E141" s="81" t="s">
        <v>273</v>
      </c>
      <c r="F141" s="81" t="s">
        <v>274</v>
      </c>
      <c r="G141" s="81" t="s">
        <v>248</v>
      </c>
      <c r="H141" s="81" t="s">
        <v>105</v>
      </c>
      <c r="I141" s="103" t="s">
        <v>1</v>
      </c>
      <c r="J141" s="98" t="s">
        <v>488</v>
      </c>
      <c r="K141" s="77"/>
      <c r="L141" s="77" t="s">
        <v>411</v>
      </c>
      <c r="M141" s="77"/>
      <c r="N141" s="75">
        <v>1</v>
      </c>
      <c r="O141" s="75" t="s">
        <v>472</v>
      </c>
      <c r="P141" s="75" t="s">
        <v>661</v>
      </c>
      <c r="Q141" s="99" t="s">
        <v>524</v>
      </c>
      <c r="R141" s="93"/>
    </row>
    <row r="142" spans="1:18" ht="68.25" customHeight="1" x14ac:dyDescent="0.25">
      <c r="A142" s="106"/>
      <c r="B142" s="81"/>
      <c r="C142" s="81"/>
      <c r="D142" s="81"/>
      <c r="E142" s="81"/>
      <c r="F142" s="81"/>
      <c r="G142" s="81"/>
      <c r="H142" s="81"/>
      <c r="I142" s="103"/>
      <c r="J142" s="98"/>
      <c r="K142" s="77"/>
      <c r="L142" s="77"/>
      <c r="M142" s="77"/>
      <c r="N142" s="75"/>
      <c r="O142" s="75"/>
      <c r="P142" s="75"/>
      <c r="Q142" s="99"/>
      <c r="R142" s="93"/>
    </row>
    <row r="143" spans="1:18" ht="114" customHeight="1" x14ac:dyDescent="0.25">
      <c r="A143" s="106"/>
      <c r="B143" s="81" t="s">
        <v>275</v>
      </c>
      <c r="C143" s="81" t="s">
        <v>244</v>
      </c>
      <c r="D143" s="81" t="s">
        <v>276</v>
      </c>
      <c r="E143" s="81" t="s">
        <v>277</v>
      </c>
      <c r="F143" s="81" t="s">
        <v>278</v>
      </c>
      <c r="G143" s="81" t="s">
        <v>17</v>
      </c>
      <c r="H143" s="18" t="s">
        <v>564</v>
      </c>
      <c r="I143" s="103" t="s">
        <v>1</v>
      </c>
      <c r="J143" s="77" t="s">
        <v>409</v>
      </c>
      <c r="K143" s="77"/>
      <c r="L143" s="77"/>
      <c r="M143" s="77"/>
      <c r="N143" s="77"/>
      <c r="O143" s="77" t="s">
        <v>579</v>
      </c>
      <c r="P143" s="74" t="s">
        <v>639</v>
      </c>
      <c r="Q143" s="100" t="s">
        <v>381</v>
      </c>
      <c r="R143" s="93"/>
    </row>
    <row r="144" spans="1:18" ht="15" customHeight="1" x14ac:dyDescent="0.25">
      <c r="A144" s="106"/>
      <c r="B144" s="81"/>
      <c r="C144" s="81"/>
      <c r="D144" s="81"/>
      <c r="E144" s="81"/>
      <c r="F144" s="81"/>
      <c r="G144" s="81"/>
      <c r="H144" s="18" t="s">
        <v>279</v>
      </c>
      <c r="I144" s="103"/>
      <c r="J144" s="77"/>
      <c r="K144" s="77"/>
      <c r="L144" s="77"/>
      <c r="M144" s="77"/>
      <c r="N144" s="77"/>
      <c r="O144" s="77"/>
      <c r="P144" s="74"/>
      <c r="Q144" s="100"/>
      <c r="R144" s="93"/>
    </row>
    <row r="145" spans="1:18" ht="15" customHeight="1" x14ac:dyDescent="0.25">
      <c r="A145" s="106"/>
      <c r="B145" s="81"/>
      <c r="C145" s="81"/>
      <c r="D145" s="81"/>
      <c r="E145" s="81"/>
      <c r="F145" s="81"/>
      <c r="G145" s="81"/>
      <c r="H145" s="18" t="s">
        <v>280</v>
      </c>
      <c r="I145" s="103"/>
      <c r="J145" s="77"/>
      <c r="K145" s="77"/>
      <c r="L145" s="77"/>
      <c r="M145" s="77"/>
      <c r="N145" s="77"/>
      <c r="O145" s="77"/>
      <c r="P145" s="74"/>
      <c r="Q145" s="100"/>
      <c r="R145" s="93"/>
    </row>
    <row r="146" spans="1:18" ht="15" customHeight="1" x14ac:dyDescent="0.25">
      <c r="A146" s="106"/>
      <c r="B146" s="81"/>
      <c r="C146" s="81"/>
      <c r="D146" s="81"/>
      <c r="E146" s="81"/>
      <c r="F146" s="81"/>
      <c r="G146" s="81"/>
      <c r="H146" s="18" t="s">
        <v>269</v>
      </c>
      <c r="I146" s="103"/>
      <c r="J146" s="77"/>
      <c r="K146" s="77"/>
      <c r="L146" s="77"/>
      <c r="M146" s="77"/>
      <c r="N146" s="77"/>
      <c r="O146" s="77"/>
      <c r="P146" s="74"/>
      <c r="Q146" s="100"/>
      <c r="R146" s="93"/>
    </row>
    <row r="147" spans="1:18" ht="93.75" customHeight="1" x14ac:dyDescent="0.25">
      <c r="A147" s="106"/>
      <c r="B147" s="81"/>
      <c r="C147" s="81"/>
      <c r="D147" s="81"/>
      <c r="E147" s="81"/>
      <c r="F147" s="81"/>
      <c r="G147" s="81"/>
      <c r="H147" s="18"/>
      <c r="I147" s="103"/>
      <c r="J147" s="77"/>
      <c r="K147" s="77"/>
      <c r="L147" s="77"/>
      <c r="M147" s="77"/>
      <c r="N147" s="77"/>
      <c r="O147" s="77"/>
      <c r="P147" s="74"/>
      <c r="Q147" s="100"/>
      <c r="R147" s="93"/>
    </row>
    <row r="148" spans="1:18" ht="104.25" customHeight="1" x14ac:dyDescent="0.25">
      <c r="A148" s="106"/>
      <c r="B148" s="81" t="s">
        <v>73</v>
      </c>
      <c r="C148" s="81" t="s">
        <v>74</v>
      </c>
      <c r="D148" s="81" t="s">
        <v>281</v>
      </c>
      <c r="E148" s="81" t="s">
        <v>282</v>
      </c>
      <c r="F148" s="81" t="s">
        <v>283</v>
      </c>
      <c r="G148" s="81" t="s">
        <v>17</v>
      </c>
      <c r="H148" s="18" t="s">
        <v>565</v>
      </c>
      <c r="I148" s="103" t="s">
        <v>1</v>
      </c>
      <c r="J148" s="98" t="s">
        <v>490</v>
      </c>
      <c r="K148" s="77"/>
      <c r="L148" s="77"/>
      <c r="M148" s="77"/>
      <c r="N148" s="77"/>
      <c r="O148" s="77" t="s">
        <v>580</v>
      </c>
      <c r="P148" s="74" t="s">
        <v>552</v>
      </c>
      <c r="Q148" s="100" t="s">
        <v>381</v>
      </c>
      <c r="R148" s="93"/>
    </row>
    <row r="149" spans="1:18" ht="15" customHeight="1" x14ac:dyDescent="0.25">
      <c r="A149" s="106"/>
      <c r="B149" s="81"/>
      <c r="C149" s="81"/>
      <c r="D149" s="81"/>
      <c r="E149" s="81"/>
      <c r="F149" s="81"/>
      <c r="G149" s="81"/>
      <c r="H149" s="18" t="s">
        <v>279</v>
      </c>
      <c r="I149" s="103"/>
      <c r="J149" s="98"/>
      <c r="K149" s="77"/>
      <c r="L149" s="77"/>
      <c r="M149" s="77"/>
      <c r="N149" s="77"/>
      <c r="O149" s="77"/>
      <c r="P149" s="74"/>
      <c r="Q149" s="100"/>
      <c r="R149" s="93"/>
    </row>
    <row r="150" spans="1:18" ht="15" customHeight="1" x14ac:dyDescent="0.25">
      <c r="A150" s="106"/>
      <c r="B150" s="81"/>
      <c r="C150" s="81"/>
      <c r="D150" s="81"/>
      <c r="E150" s="81"/>
      <c r="F150" s="81"/>
      <c r="G150" s="81"/>
      <c r="H150" s="18" t="s">
        <v>280</v>
      </c>
      <c r="I150" s="103"/>
      <c r="J150" s="98"/>
      <c r="K150" s="77"/>
      <c r="L150" s="77"/>
      <c r="M150" s="77"/>
      <c r="N150" s="77"/>
      <c r="O150" s="77"/>
      <c r="P150" s="74"/>
      <c r="Q150" s="100"/>
      <c r="R150" s="93"/>
    </row>
    <row r="151" spans="1:18" ht="15" customHeight="1" x14ac:dyDescent="0.25">
      <c r="A151" s="106"/>
      <c r="B151" s="81"/>
      <c r="C151" s="81"/>
      <c r="D151" s="81"/>
      <c r="E151" s="81"/>
      <c r="F151" s="81"/>
      <c r="G151" s="81"/>
      <c r="H151" s="18" t="s">
        <v>269</v>
      </c>
      <c r="I151" s="103"/>
      <c r="J151" s="98"/>
      <c r="K151" s="77"/>
      <c r="L151" s="77"/>
      <c r="M151" s="77"/>
      <c r="N151" s="77"/>
      <c r="O151" s="77"/>
      <c r="P151" s="74"/>
      <c r="Q151" s="100"/>
      <c r="R151" s="93"/>
    </row>
    <row r="152" spans="1:18" ht="15" customHeight="1" x14ac:dyDescent="0.25">
      <c r="A152" s="106"/>
      <c r="B152" s="81"/>
      <c r="C152" s="81"/>
      <c r="D152" s="81"/>
      <c r="E152" s="81"/>
      <c r="F152" s="81"/>
      <c r="G152" s="81"/>
      <c r="H152" s="18"/>
      <c r="I152" s="103"/>
      <c r="J152" s="98"/>
      <c r="K152" s="77"/>
      <c r="L152" s="77"/>
      <c r="M152" s="77"/>
      <c r="N152" s="77"/>
      <c r="O152" s="77"/>
      <c r="P152" s="74"/>
      <c r="Q152" s="100"/>
      <c r="R152" s="93"/>
    </row>
    <row r="153" spans="1:18" ht="126.75" customHeight="1" x14ac:dyDescent="0.25">
      <c r="A153" s="106" t="s">
        <v>284</v>
      </c>
      <c r="B153" s="81" t="s">
        <v>285</v>
      </c>
      <c r="C153" s="81" t="s">
        <v>286</v>
      </c>
      <c r="D153" s="81" t="s">
        <v>287</v>
      </c>
      <c r="E153" s="81" t="s">
        <v>288</v>
      </c>
      <c r="F153" s="81" t="s">
        <v>289</v>
      </c>
      <c r="G153" s="81" t="s">
        <v>64</v>
      </c>
      <c r="H153" s="81" t="s">
        <v>290</v>
      </c>
      <c r="I153" s="103" t="s">
        <v>1</v>
      </c>
      <c r="J153" s="77" t="s">
        <v>410</v>
      </c>
      <c r="K153" s="77"/>
      <c r="L153" s="77"/>
      <c r="M153" s="77"/>
      <c r="N153" s="77"/>
      <c r="O153" s="77" t="s">
        <v>525</v>
      </c>
      <c r="P153" s="72" t="s">
        <v>545</v>
      </c>
      <c r="Q153" s="100" t="s">
        <v>382</v>
      </c>
      <c r="R153" s="93"/>
    </row>
    <row r="154" spans="1:18" ht="15" customHeight="1" x14ac:dyDescent="0.25">
      <c r="A154" s="106"/>
      <c r="B154" s="81"/>
      <c r="C154" s="81"/>
      <c r="D154" s="81"/>
      <c r="E154" s="81"/>
      <c r="F154" s="81"/>
      <c r="G154" s="81"/>
      <c r="H154" s="81"/>
      <c r="I154" s="103"/>
      <c r="J154" s="77"/>
      <c r="K154" s="77"/>
      <c r="L154" s="77"/>
      <c r="M154" s="77"/>
      <c r="N154" s="77"/>
      <c r="O154" s="77"/>
      <c r="P154" s="72"/>
      <c r="Q154" s="100"/>
      <c r="R154" s="93"/>
    </row>
    <row r="155" spans="1:18" ht="15" customHeight="1" x14ac:dyDescent="0.25">
      <c r="A155" s="106"/>
      <c r="B155" s="81"/>
      <c r="C155" s="81"/>
      <c r="D155" s="81"/>
      <c r="E155" s="81"/>
      <c r="F155" s="81"/>
      <c r="G155" s="81"/>
      <c r="H155" s="81"/>
      <c r="I155" s="103"/>
      <c r="J155" s="77"/>
      <c r="K155" s="77"/>
      <c r="L155" s="77"/>
      <c r="M155" s="77"/>
      <c r="N155" s="77"/>
      <c r="O155" s="77"/>
      <c r="P155" s="72"/>
      <c r="Q155" s="100"/>
      <c r="R155" s="93"/>
    </row>
    <row r="156" spans="1:18" ht="15" customHeight="1" x14ac:dyDescent="0.25">
      <c r="A156" s="106"/>
      <c r="B156" s="81"/>
      <c r="C156" s="81"/>
      <c r="D156" s="81"/>
      <c r="E156" s="81"/>
      <c r="F156" s="81"/>
      <c r="G156" s="81"/>
      <c r="H156" s="81"/>
      <c r="I156" s="103"/>
      <c r="J156" s="77"/>
      <c r="K156" s="77"/>
      <c r="L156" s="77"/>
      <c r="M156" s="77"/>
      <c r="N156" s="77"/>
      <c r="O156" s="77"/>
      <c r="P156" s="72"/>
      <c r="Q156" s="100"/>
      <c r="R156" s="93"/>
    </row>
    <row r="157" spans="1:18" ht="15" customHeight="1" x14ac:dyDescent="0.25">
      <c r="A157" s="106"/>
      <c r="B157" s="81"/>
      <c r="C157" s="81"/>
      <c r="D157" s="81"/>
      <c r="E157" s="81"/>
      <c r="F157" s="81"/>
      <c r="G157" s="81"/>
      <c r="H157" s="81"/>
      <c r="I157" s="103"/>
      <c r="J157" s="77"/>
      <c r="K157" s="77"/>
      <c r="L157" s="77"/>
      <c r="M157" s="77"/>
      <c r="N157" s="77"/>
      <c r="O157" s="77"/>
      <c r="P157" s="72"/>
      <c r="Q157" s="100"/>
      <c r="R157" s="93"/>
    </row>
    <row r="158" spans="1:18" ht="15" customHeight="1" x14ac:dyDescent="0.25">
      <c r="A158" s="106"/>
      <c r="B158" s="81"/>
      <c r="C158" s="81"/>
      <c r="D158" s="81"/>
      <c r="E158" s="81"/>
      <c r="F158" s="81"/>
      <c r="G158" s="81"/>
      <c r="H158" s="81"/>
      <c r="I158" s="103"/>
      <c r="J158" s="77"/>
      <c r="K158" s="77"/>
      <c r="L158" s="77"/>
      <c r="M158" s="77"/>
      <c r="N158" s="77"/>
      <c r="O158" s="77"/>
      <c r="P158" s="72"/>
      <c r="Q158" s="100"/>
      <c r="R158" s="93"/>
    </row>
    <row r="159" spans="1:18" ht="15" customHeight="1" x14ac:dyDescent="0.25">
      <c r="A159" s="106"/>
      <c r="B159" s="81"/>
      <c r="C159" s="81"/>
      <c r="D159" s="81"/>
      <c r="E159" s="81"/>
      <c r="F159" s="81"/>
      <c r="G159" s="81"/>
      <c r="H159" s="81"/>
      <c r="I159" s="103"/>
      <c r="J159" s="77"/>
      <c r="K159" s="77"/>
      <c r="L159" s="77"/>
      <c r="M159" s="77"/>
      <c r="N159" s="77"/>
      <c r="O159" s="77"/>
      <c r="P159" s="72"/>
      <c r="Q159" s="100"/>
      <c r="R159" s="93"/>
    </row>
    <row r="160" spans="1:18" ht="15" customHeight="1" x14ac:dyDescent="0.25">
      <c r="A160" s="106"/>
      <c r="B160" s="81"/>
      <c r="C160" s="81"/>
      <c r="D160" s="81"/>
      <c r="E160" s="81"/>
      <c r="F160" s="81"/>
      <c r="G160" s="81"/>
      <c r="H160" s="81"/>
      <c r="I160" s="103"/>
      <c r="J160" s="77"/>
      <c r="K160" s="77"/>
      <c r="L160" s="77"/>
      <c r="M160" s="77"/>
      <c r="N160" s="77"/>
      <c r="O160" s="77"/>
      <c r="P160" s="72"/>
      <c r="Q160" s="100"/>
      <c r="R160" s="93"/>
    </row>
    <row r="161" spans="1:18" ht="139.5" customHeight="1" x14ac:dyDescent="0.25">
      <c r="A161" s="106"/>
      <c r="B161" s="81" t="s">
        <v>291</v>
      </c>
      <c r="C161" s="81"/>
      <c r="D161" s="81" t="s">
        <v>292</v>
      </c>
      <c r="E161" s="81" t="s">
        <v>293</v>
      </c>
      <c r="F161" s="81" t="s">
        <v>294</v>
      </c>
      <c r="G161" s="81" t="s">
        <v>231</v>
      </c>
      <c r="H161" s="18" t="s">
        <v>105</v>
      </c>
      <c r="I161" s="103" t="s">
        <v>1</v>
      </c>
      <c r="J161" s="98" t="s">
        <v>489</v>
      </c>
      <c r="K161" s="72"/>
      <c r="L161" s="72"/>
      <c r="M161" s="72"/>
      <c r="N161" s="72"/>
      <c r="O161" s="72" t="s">
        <v>572</v>
      </c>
      <c r="P161" s="75" t="s">
        <v>662</v>
      </c>
      <c r="Q161" s="117" t="s">
        <v>563</v>
      </c>
      <c r="R161" s="93"/>
    </row>
    <row r="162" spans="1:18" ht="27" customHeight="1" x14ac:dyDescent="0.25">
      <c r="A162" s="106"/>
      <c r="B162" s="81"/>
      <c r="C162" s="81"/>
      <c r="D162" s="81"/>
      <c r="E162" s="81"/>
      <c r="F162" s="81"/>
      <c r="G162" s="81"/>
      <c r="H162" s="18" t="s">
        <v>295</v>
      </c>
      <c r="I162" s="103"/>
      <c r="J162" s="98"/>
      <c r="K162" s="77"/>
      <c r="L162" s="77"/>
      <c r="M162" s="77"/>
      <c r="N162" s="77"/>
      <c r="O162" s="77"/>
      <c r="P162" s="75"/>
      <c r="Q162" s="100"/>
      <c r="R162" s="93"/>
    </row>
    <row r="163" spans="1:18" ht="27" customHeight="1" x14ac:dyDescent="0.25">
      <c r="A163" s="106"/>
      <c r="B163" s="81"/>
      <c r="C163" s="81"/>
      <c r="D163" s="81"/>
      <c r="E163" s="81"/>
      <c r="F163" s="81"/>
      <c r="G163" s="81"/>
      <c r="H163" s="18" t="s">
        <v>296</v>
      </c>
      <c r="I163" s="103"/>
      <c r="J163" s="98"/>
      <c r="K163" s="77"/>
      <c r="L163" s="77"/>
      <c r="M163" s="77"/>
      <c r="N163" s="77"/>
      <c r="O163" s="77"/>
      <c r="P163" s="75"/>
      <c r="Q163" s="100"/>
      <c r="R163" s="93"/>
    </row>
    <row r="164" spans="1:18" ht="54" customHeight="1" x14ac:dyDescent="0.25">
      <c r="A164" s="106" t="s">
        <v>297</v>
      </c>
      <c r="B164" s="81" t="s">
        <v>298</v>
      </c>
      <c r="C164" s="81" t="s">
        <v>299</v>
      </c>
      <c r="D164" s="81" t="s">
        <v>300</v>
      </c>
      <c r="E164" s="81" t="s">
        <v>301</v>
      </c>
      <c r="F164" s="81" t="s">
        <v>302</v>
      </c>
      <c r="G164" s="81" t="s">
        <v>303</v>
      </c>
      <c r="H164" s="81" t="s">
        <v>304</v>
      </c>
      <c r="I164" s="103" t="s">
        <v>1</v>
      </c>
      <c r="J164" s="76" t="s">
        <v>438</v>
      </c>
      <c r="K164" s="76">
        <v>1</v>
      </c>
      <c r="L164" s="76"/>
      <c r="M164" s="76"/>
      <c r="N164" s="76"/>
      <c r="O164" s="76" t="s">
        <v>550</v>
      </c>
      <c r="P164" s="76" t="s">
        <v>663</v>
      </c>
      <c r="Q164" s="76" t="s">
        <v>375</v>
      </c>
      <c r="R164" s="90"/>
    </row>
    <row r="165" spans="1:18" ht="15" customHeight="1" x14ac:dyDescent="0.25">
      <c r="A165" s="106"/>
      <c r="B165" s="81"/>
      <c r="C165" s="81"/>
      <c r="D165" s="81"/>
      <c r="E165" s="81"/>
      <c r="F165" s="81"/>
      <c r="G165" s="81"/>
      <c r="H165" s="81"/>
      <c r="I165" s="103"/>
      <c r="J165" s="76"/>
      <c r="K165" s="76"/>
      <c r="L165" s="76"/>
      <c r="M165" s="76"/>
      <c r="N165" s="76"/>
      <c r="O165" s="76"/>
      <c r="P165" s="76"/>
      <c r="Q165" s="76"/>
      <c r="R165" s="90"/>
    </row>
    <row r="166" spans="1:18" ht="15" customHeight="1" x14ac:dyDescent="0.25">
      <c r="A166" s="106"/>
      <c r="B166" s="81"/>
      <c r="C166" s="81"/>
      <c r="D166" s="81"/>
      <c r="E166" s="81"/>
      <c r="F166" s="81"/>
      <c r="G166" s="81"/>
      <c r="H166" s="81"/>
      <c r="I166" s="103"/>
      <c r="J166" s="76"/>
      <c r="K166" s="76"/>
      <c r="L166" s="76"/>
      <c r="M166" s="76"/>
      <c r="N166" s="76"/>
      <c r="O166" s="76"/>
      <c r="P166" s="76"/>
      <c r="Q166" s="76"/>
      <c r="R166" s="90"/>
    </row>
    <row r="167" spans="1:18" ht="15" customHeight="1" x14ac:dyDescent="0.25">
      <c r="A167" s="106"/>
      <c r="B167" s="81"/>
      <c r="C167" s="81"/>
      <c r="D167" s="81"/>
      <c r="E167" s="81"/>
      <c r="F167" s="81"/>
      <c r="G167" s="81"/>
      <c r="H167" s="81"/>
      <c r="I167" s="103"/>
      <c r="J167" s="76"/>
      <c r="K167" s="76"/>
      <c r="L167" s="76"/>
      <c r="M167" s="76"/>
      <c r="N167" s="76"/>
      <c r="O167" s="76"/>
      <c r="P167" s="76"/>
      <c r="Q167" s="76"/>
      <c r="R167" s="90"/>
    </row>
    <row r="168" spans="1:18" ht="15" customHeight="1" x14ac:dyDescent="0.25">
      <c r="A168" s="106"/>
      <c r="B168" s="81"/>
      <c r="C168" s="81"/>
      <c r="D168" s="81"/>
      <c r="E168" s="81"/>
      <c r="F168" s="81"/>
      <c r="G168" s="81"/>
      <c r="H168" s="81"/>
      <c r="I168" s="103"/>
      <c r="J168" s="76"/>
      <c r="K168" s="76"/>
      <c r="L168" s="76"/>
      <c r="M168" s="76"/>
      <c r="N168" s="76"/>
      <c r="O168" s="76"/>
      <c r="P168" s="76"/>
      <c r="Q168" s="76"/>
      <c r="R168" s="90"/>
    </row>
    <row r="169" spans="1:18" ht="15" customHeight="1" x14ac:dyDescent="0.25">
      <c r="A169" s="106"/>
      <c r="B169" s="81"/>
      <c r="C169" s="81"/>
      <c r="D169" s="81"/>
      <c r="E169" s="81"/>
      <c r="F169" s="81"/>
      <c r="G169" s="81"/>
      <c r="H169" s="81"/>
      <c r="I169" s="103"/>
      <c r="J169" s="76"/>
      <c r="K169" s="76"/>
      <c r="L169" s="76"/>
      <c r="M169" s="76"/>
      <c r="N169" s="76"/>
      <c r="O169" s="76"/>
      <c r="P169" s="76"/>
      <c r="Q169" s="76"/>
      <c r="R169" s="90"/>
    </row>
    <row r="170" spans="1:18" ht="15" customHeight="1" x14ac:dyDescent="0.25">
      <c r="A170" s="106"/>
      <c r="B170" s="81"/>
      <c r="C170" s="81"/>
      <c r="D170" s="81"/>
      <c r="E170" s="81"/>
      <c r="F170" s="81"/>
      <c r="G170" s="81"/>
      <c r="H170" s="81"/>
      <c r="I170" s="103"/>
      <c r="J170" s="76"/>
      <c r="K170" s="76"/>
      <c r="L170" s="76"/>
      <c r="M170" s="76"/>
      <c r="N170" s="76"/>
      <c r="O170" s="76"/>
      <c r="P170" s="76"/>
      <c r="Q170" s="76"/>
      <c r="R170" s="90"/>
    </row>
    <row r="171" spans="1:18" ht="15" customHeight="1" x14ac:dyDescent="0.25">
      <c r="A171" s="106"/>
      <c r="B171" s="81"/>
      <c r="C171" s="81"/>
      <c r="D171" s="81"/>
      <c r="E171" s="81"/>
      <c r="F171" s="81"/>
      <c r="G171" s="81"/>
      <c r="H171" s="81"/>
      <c r="I171" s="103"/>
      <c r="J171" s="76"/>
      <c r="K171" s="76"/>
      <c r="L171" s="76"/>
      <c r="M171" s="76"/>
      <c r="N171" s="76"/>
      <c r="O171" s="76"/>
      <c r="P171" s="76"/>
      <c r="Q171" s="76"/>
      <c r="R171" s="90"/>
    </row>
    <row r="172" spans="1:18" ht="15" customHeight="1" x14ac:dyDescent="0.25">
      <c r="A172" s="106"/>
      <c r="B172" s="81"/>
      <c r="C172" s="81"/>
      <c r="D172" s="81"/>
      <c r="E172" s="81"/>
      <c r="F172" s="81"/>
      <c r="G172" s="81"/>
      <c r="H172" s="81"/>
      <c r="I172" s="103"/>
      <c r="J172" s="76"/>
      <c r="K172" s="76"/>
      <c r="L172" s="76"/>
      <c r="M172" s="76"/>
      <c r="N172" s="76"/>
      <c r="O172" s="76"/>
      <c r="P172" s="76"/>
      <c r="Q172" s="76"/>
      <c r="R172" s="90"/>
    </row>
    <row r="173" spans="1:18" ht="15" customHeight="1" x14ac:dyDescent="0.25">
      <c r="A173" s="106"/>
      <c r="B173" s="81"/>
      <c r="C173" s="81"/>
      <c r="D173" s="81"/>
      <c r="E173" s="81"/>
      <c r="F173" s="81"/>
      <c r="G173" s="81"/>
      <c r="H173" s="81"/>
      <c r="I173" s="103"/>
      <c r="J173" s="76"/>
      <c r="K173" s="76"/>
      <c r="L173" s="76"/>
      <c r="M173" s="76"/>
      <c r="N173" s="76"/>
      <c r="O173" s="76"/>
      <c r="P173" s="76"/>
      <c r="Q173" s="76"/>
      <c r="R173" s="90"/>
    </row>
    <row r="174" spans="1:18" ht="15" customHeight="1" x14ac:dyDescent="0.25">
      <c r="A174" s="106"/>
      <c r="B174" s="81"/>
      <c r="C174" s="81"/>
      <c r="D174" s="81"/>
      <c r="E174" s="81"/>
      <c r="F174" s="81"/>
      <c r="G174" s="81"/>
      <c r="H174" s="81"/>
      <c r="I174" s="103"/>
      <c r="J174" s="76"/>
      <c r="K174" s="76"/>
      <c r="L174" s="76"/>
      <c r="M174" s="76"/>
      <c r="N174" s="76"/>
      <c r="O174" s="76"/>
      <c r="P174" s="76"/>
      <c r="Q174" s="76"/>
      <c r="R174" s="90"/>
    </row>
    <row r="175" spans="1:18" ht="15" customHeight="1" x14ac:dyDescent="0.25">
      <c r="A175" s="106"/>
      <c r="B175" s="81"/>
      <c r="C175" s="81"/>
      <c r="D175" s="81"/>
      <c r="E175" s="81"/>
      <c r="F175" s="81"/>
      <c r="G175" s="81"/>
      <c r="H175" s="81"/>
      <c r="I175" s="103"/>
      <c r="J175" s="76"/>
      <c r="K175" s="76"/>
      <c r="L175" s="76"/>
      <c r="M175" s="76"/>
      <c r="N175" s="76"/>
      <c r="O175" s="76"/>
      <c r="P175" s="76"/>
      <c r="Q175" s="76"/>
      <c r="R175" s="90"/>
    </row>
    <row r="176" spans="1:18" ht="15" customHeight="1" x14ac:dyDescent="0.25">
      <c r="A176" s="106"/>
      <c r="B176" s="81"/>
      <c r="C176" s="81"/>
      <c r="D176" s="81"/>
      <c r="E176" s="81"/>
      <c r="F176" s="81"/>
      <c r="G176" s="81"/>
      <c r="H176" s="81"/>
      <c r="I176" s="103"/>
      <c r="J176" s="76"/>
      <c r="K176" s="76"/>
      <c r="L176" s="76"/>
      <c r="M176" s="76"/>
      <c r="N176" s="76"/>
      <c r="O176" s="76"/>
      <c r="P176" s="76"/>
      <c r="Q176" s="76"/>
      <c r="R176" s="90"/>
    </row>
    <row r="177" spans="1:18" ht="65.25" customHeight="1" x14ac:dyDescent="0.25">
      <c r="A177" s="106"/>
      <c r="B177" s="81" t="s">
        <v>305</v>
      </c>
      <c r="C177" s="81"/>
      <c r="D177" s="81" t="s">
        <v>306</v>
      </c>
      <c r="E177" s="81" t="s">
        <v>307</v>
      </c>
      <c r="F177" s="81" t="s">
        <v>308</v>
      </c>
      <c r="G177" s="81" t="s">
        <v>118</v>
      </c>
      <c r="H177" s="81" t="s">
        <v>309</v>
      </c>
      <c r="I177" s="103" t="s">
        <v>1</v>
      </c>
      <c r="J177" s="77" t="s">
        <v>453</v>
      </c>
      <c r="K177" s="77"/>
      <c r="L177" s="77"/>
      <c r="M177" s="77"/>
      <c r="N177" s="77"/>
      <c r="O177" s="77" t="s">
        <v>525</v>
      </c>
      <c r="P177" s="77" t="s">
        <v>525</v>
      </c>
      <c r="Q177" s="77" t="s">
        <v>382</v>
      </c>
      <c r="R177" s="94"/>
    </row>
    <row r="178" spans="1:18" ht="15" customHeight="1" x14ac:dyDescent="0.25">
      <c r="A178" s="106"/>
      <c r="B178" s="81"/>
      <c r="C178" s="81"/>
      <c r="D178" s="81"/>
      <c r="E178" s="81"/>
      <c r="F178" s="81"/>
      <c r="G178" s="81"/>
      <c r="H178" s="81"/>
      <c r="I178" s="103"/>
      <c r="J178" s="77"/>
      <c r="K178" s="77"/>
      <c r="L178" s="77"/>
      <c r="M178" s="77"/>
      <c r="N178" s="77"/>
      <c r="O178" s="77"/>
      <c r="P178" s="77"/>
      <c r="Q178" s="77"/>
      <c r="R178" s="94"/>
    </row>
    <row r="179" spans="1:18" ht="172.5" customHeight="1" x14ac:dyDescent="0.25">
      <c r="A179" s="105" t="s">
        <v>310</v>
      </c>
      <c r="B179" s="81" t="s">
        <v>311</v>
      </c>
      <c r="C179" s="81" t="s">
        <v>312</v>
      </c>
      <c r="D179" s="81" t="s">
        <v>313</v>
      </c>
      <c r="E179" s="81" t="s">
        <v>314</v>
      </c>
      <c r="F179" s="81" t="s">
        <v>315</v>
      </c>
      <c r="G179" s="81" t="s">
        <v>118</v>
      </c>
      <c r="H179" s="81" t="s">
        <v>527</v>
      </c>
      <c r="I179" s="103" t="s">
        <v>1</v>
      </c>
      <c r="J179" s="98" t="s">
        <v>491</v>
      </c>
      <c r="K179" s="77"/>
      <c r="L179" s="77">
        <v>1</v>
      </c>
      <c r="M179" s="78"/>
      <c r="N179" s="89">
        <v>0.28999999999999998</v>
      </c>
      <c r="O179" s="78" t="s">
        <v>637</v>
      </c>
      <c r="P179" s="78" t="s">
        <v>664</v>
      </c>
      <c r="Q179" s="95" t="s">
        <v>526</v>
      </c>
      <c r="R179" s="93"/>
    </row>
    <row r="180" spans="1:18" ht="15" customHeight="1" x14ac:dyDescent="0.25">
      <c r="A180" s="105"/>
      <c r="B180" s="81"/>
      <c r="C180" s="81"/>
      <c r="D180" s="81"/>
      <c r="E180" s="81"/>
      <c r="F180" s="81"/>
      <c r="G180" s="81"/>
      <c r="H180" s="81"/>
      <c r="I180" s="103"/>
      <c r="J180" s="98"/>
      <c r="K180" s="77"/>
      <c r="L180" s="77"/>
      <c r="M180" s="78"/>
      <c r="N180" s="78"/>
      <c r="O180" s="78"/>
      <c r="P180" s="78"/>
      <c r="Q180" s="95"/>
      <c r="R180" s="93"/>
    </row>
    <row r="181" spans="1:18" ht="15" customHeight="1" x14ac:dyDescent="0.25">
      <c r="A181" s="105"/>
      <c r="B181" s="81"/>
      <c r="C181" s="81"/>
      <c r="D181" s="81"/>
      <c r="E181" s="81"/>
      <c r="F181" s="81"/>
      <c r="G181" s="81"/>
      <c r="H181" s="81"/>
      <c r="I181" s="103"/>
      <c r="J181" s="98"/>
      <c r="K181" s="77"/>
      <c r="L181" s="77"/>
      <c r="M181" s="78"/>
      <c r="N181" s="78"/>
      <c r="O181" s="78"/>
      <c r="P181" s="78"/>
      <c r="Q181" s="95"/>
      <c r="R181" s="93"/>
    </row>
    <row r="182" spans="1:18" ht="15" customHeight="1" x14ac:dyDescent="0.25">
      <c r="A182" s="105"/>
      <c r="B182" s="81"/>
      <c r="C182" s="81"/>
      <c r="D182" s="81"/>
      <c r="E182" s="81"/>
      <c r="F182" s="81"/>
      <c r="G182" s="81"/>
      <c r="H182" s="81"/>
      <c r="I182" s="103"/>
      <c r="J182" s="98"/>
      <c r="K182" s="77"/>
      <c r="L182" s="77"/>
      <c r="M182" s="78"/>
      <c r="N182" s="78"/>
      <c r="O182" s="78"/>
      <c r="P182" s="78"/>
      <c r="Q182" s="95"/>
      <c r="R182" s="93"/>
    </row>
    <row r="183" spans="1:18" ht="87" customHeight="1" x14ac:dyDescent="0.25">
      <c r="A183" s="105"/>
      <c r="B183" s="81" t="s">
        <v>316</v>
      </c>
      <c r="C183" s="81"/>
      <c r="D183" s="81"/>
      <c r="E183" s="81" t="s">
        <v>317</v>
      </c>
      <c r="F183" s="81" t="s">
        <v>318</v>
      </c>
      <c r="G183" s="18" t="s">
        <v>64</v>
      </c>
      <c r="H183" s="18" t="s">
        <v>461</v>
      </c>
      <c r="I183" s="103" t="s">
        <v>1</v>
      </c>
      <c r="J183" s="75" t="s">
        <v>439</v>
      </c>
      <c r="K183" s="75"/>
      <c r="L183" s="76">
        <v>0.33</v>
      </c>
      <c r="M183" s="76"/>
      <c r="N183" s="76">
        <v>0.36</v>
      </c>
      <c r="O183" s="76" t="s">
        <v>638</v>
      </c>
      <c r="P183" s="76" t="s">
        <v>665</v>
      </c>
      <c r="Q183" s="75" t="s">
        <v>528</v>
      </c>
      <c r="R183" s="94"/>
    </row>
    <row r="184" spans="1:18" ht="15" customHeight="1" x14ac:dyDescent="0.25">
      <c r="A184" s="105"/>
      <c r="B184" s="81"/>
      <c r="C184" s="81"/>
      <c r="D184" s="81"/>
      <c r="E184" s="81"/>
      <c r="F184" s="81"/>
      <c r="G184" s="18" t="s">
        <v>319</v>
      </c>
      <c r="H184" s="18" t="s">
        <v>217</v>
      </c>
      <c r="I184" s="103"/>
      <c r="J184" s="75"/>
      <c r="K184" s="75"/>
      <c r="L184" s="76"/>
      <c r="M184" s="76"/>
      <c r="N184" s="76"/>
      <c r="O184" s="76"/>
      <c r="P184" s="76"/>
      <c r="Q184" s="75"/>
      <c r="R184" s="94"/>
    </row>
    <row r="185" spans="1:18" ht="15" customHeight="1" x14ac:dyDescent="0.25">
      <c r="A185" s="105"/>
      <c r="B185" s="81"/>
      <c r="C185" s="81"/>
      <c r="D185" s="81"/>
      <c r="E185" s="81"/>
      <c r="F185" s="81"/>
      <c r="G185" s="20"/>
      <c r="H185" s="18" t="s">
        <v>134</v>
      </c>
      <c r="I185" s="103"/>
      <c r="J185" s="75"/>
      <c r="K185" s="75"/>
      <c r="L185" s="76"/>
      <c r="M185" s="76"/>
      <c r="N185" s="76"/>
      <c r="O185" s="76"/>
      <c r="P185" s="76"/>
      <c r="Q185" s="75"/>
      <c r="R185" s="94"/>
    </row>
    <row r="186" spans="1:18" ht="15" customHeight="1" x14ac:dyDescent="0.25">
      <c r="A186" s="105"/>
      <c r="B186" s="81"/>
      <c r="C186" s="81"/>
      <c r="D186" s="81"/>
      <c r="E186" s="81"/>
      <c r="F186" s="81"/>
      <c r="G186" s="20"/>
      <c r="H186" s="18" t="s">
        <v>216</v>
      </c>
      <c r="I186" s="103"/>
      <c r="J186" s="75"/>
      <c r="K186" s="75"/>
      <c r="L186" s="76"/>
      <c r="M186" s="76"/>
      <c r="N186" s="76"/>
      <c r="O186" s="76"/>
      <c r="P186" s="76"/>
      <c r="Q186" s="75"/>
      <c r="R186" s="94"/>
    </row>
    <row r="187" spans="1:18" ht="40.5" customHeight="1" x14ac:dyDescent="0.25">
      <c r="A187" s="105"/>
      <c r="B187" s="81" t="s">
        <v>320</v>
      </c>
      <c r="C187" s="81"/>
      <c r="D187" s="81"/>
      <c r="E187" s="81" t="s">
        <v>321</v>
      </c>
      <c r="F187" s="81" t="s">
        <v>322</v>
      </c>
      <c r="G187" s="81" t="s">
        <v>323</v>
      </c>
      <c r="H187" s="18" t="s">
        <v>462</v>
      </c>
      <c r="I187" s="103" t="s">
        <v>1</v>
      </c>
      <c r="J187" s="75" t="s">
        <v>440</v>
      </c>
      <c r="K187" s="75"/>
      <c r="L187" s="76">
        <v>0.88</v>
      </c>
      <c r="M187" s="76"/>
      <c r="N187" s="76">
        <v>0.83</v>
      </c>
      <c r="O187" s="76" t="s">
        <v>575</v>
      </c>
      <c r="P187" s="76" t="s">
        <v>666</v>
      </c>
      <c r="Q187" s="78" t="s">
        <v>529</v>
      </c>
      <c r="R187" s="94"/>
    </row>
    <row r="188" spans="1:18" ht="15" customHeight="1" x14ac:dyDescent="0.25">
      <c r="A188" s="105"/>
      <c r="B188" s="81"/>
      <c r="C188" s="81"/>
      <c r="D188" s="81"/>
      <c r="E188" s="81"/>
      <c r="F188" s="81"/>
      <c r="G188" s="81"/>
      <c r="H188" s="18" t="s">
        <v>324</v>
      </c>
      <c r="I188" s="103"/>
      <c r="J188" s="75"/>
      <c r="K188" s="75"/>
      <c r="L188" s="76"/>
      <c r="M188" s="76"/>
      <c r="N188" s="76"/>
      <c r="O188" s="76"/>
      <c r="P188" s="76"/>
      <c r="Q188" s="78"/>
      <c r="R188" s="94"/>
    </row>
    <row r="189" spans="1:18" ht="29.25" customHeight="1" x14ac:dyDescent="0.25">
      <c r="A189" s="105"/>
      <c r="B189" s="81"/>
      <c r="C189" s="81"/>
      <c r="D189" s="81"/>
      <c r="E189" s="81"/>
      <c r="F189" s="81"/>
      <c r="G189" s="81"/>
      <c r="H189" s="18" t="s">
        <v>134</v>
      </c>
      <c r="I189" s="103"/>
      <c r="J189" s="75"/>
      <c r="K189" s="75"/>
      <c r="L189" s="76"/>
      <c r="M189" s="76"/>
      <c r="N189" s="76"/>
      <c r="O189" s="76"/>
      <c r="P189" s="76"/>
      <c r="Q189" s="78"/>
      <c r="R189" s="94"/>
    </row>
    <row r="190" spans="1:18" ht="48" customHeight="1" x14ac:dyDescent="0.25">
      <c r="A190" s="105"/>
      <c r="B190" s="81"/>
      <c r="C190" s="81"/>
      <c r="D190" s="81"/>
      <c r="E190" s="81"/>
      <c r="F190" s="81"/>
      <c r="G190" s="81"/>
      <c r="H190" s="18" t="s">
        <v>135</v>
      </c>
      <c r="I190" s="103"/>
      <c r="J190" s="75"/>
      <c r="K190" s="75"/>
      <c r="L190" s="76"/>
      <c r="M190" s="76"/>
      <c r="N190" s="76"/>
      <c r="O190" s="76"/>
      <c r="P190" s="76"/>
      <c r="Q190" s="78"/>
      <c r="R190" s="94"/>
    </row>
    <row r="191" spans="1:18" ht="94.5" customHeight="1" x14ac:dyDescent="0.25">
      <c r="A191" s="106" t="s">
        <v>325</v>
      </c>
      <c r="B191" s="81" t="s">
        <v>326</v>
      </c>
      <c r="C191" s="81" t="s">
        <v>127</v>
      </c>
      <c r="D191" s="81" t="s">
        <v>327</v>
      </c>
      <c r="E191" s="81" t="s">
        <v>328</v>
      </c>
      <c r="F191" s="81" t="s">
        <v>329</v>
      </c>
      <c r="G191" s="81" t="s">
        <v>17</v>
      </c>
      <c r="H191" s="18" t="s">
        <v>330</v>
      </c>
      <c r="I191" s="103" t="s">
        <v>1</v>
      </c>
      <c r="J191" s="75" t="s">
        <v>441</v>
      </c>
      <c r="K191" s="76">
        <v>0.41</v>
      </c>
      <c r="L191" s="76">
        <v>1</v>
      </c>
      <c r="M191" s="76" t="s">
        <v>384</v>
      </c>
      <c r="N191" s="76">
        <v>0.44</v>
      </c>
      <c r="O191" s="76" t="s">
        <v>576</v>
      </c>
      <c r="P191" s="76" t="s">
        <v>667</v>
      </c>
      <c r="Q191" s="75" t="s">
        <v>530</v>
      </c>
      <c r="R191" s="94"/>
    </row>
    <row r="192" spans="1:18" ht="15" customHeight="1" x14ac:dyDescent="0.25">
      <c r="A192" s="106"/>
      <c r="B192" s="81"/>
      <c r="C192" s="81"/>
      <c r="D192" s="81"/>
      <c r="E192" s="81"/>
      <c r="F192" s="81"/>
      <c r="G192" s="81"/>
      <c r="H192" s="18" t="s">
        <v>331</v>
      </c>
      <c r="I192" s="103"/>
      <c r="J192" s="75"/>
      <c r="K192" s="76"/>
      <c r="L192" s="76"/>
      <c r="M192" s="76"/>
      <c r="N192" s="76"/>
      <c r="O192" s="76"/>
      <c r="P192" s="76"/>
      <c r="Q192" s="75"/>
      <c r="R192" s="94"/>
    </row>
    <row r="193" spans="1:18" ht="15" customHeight="1" x14ac:dyDescent="0.25">
      <c r="A193" s="106"/>
      <c r="B193" s="81"/>
      <c r="C193" s="81"/>
      <c r="D193" s="81"/>
      <c r="E193" s="81"/>
      <c r="F193" s="81"/>
      <c r="G193" s="81"/>
      <c r="H193" s="18" t="s">
        <v>58</v>
      </c>
      <c r="I193" s="103"/>
      <c r="J193" s="75"/>
      <c r="K193" s="76"/>
      <c r="L193" s="76"/>
      <c r="M193" s="76"/>
      <c r="N193" s="76"/>
      <c r="O193" s="76"/>
      <c r="P193" s="76"/>
      <c r="Q193" s="75"/>
      <c r="R193" s="94"/>
    </row>
    <row r="194" spans="1:18" ht="15" customHeight="1" x14ac:dyDescent="0.25">
      <c r="A194" s="106"/>
      <c r="B194" s="81"/>
      <c r="C194" s="81"/>
      <c r="D194" s="81"/>
      <c r="E194" s="81"/>
      <c r="F194" s="81"/>
      <c r="G194" s="81"/>
      <c r="H194" s="18" t="s">
        <v>216</v>
      </c>
      <c r="I194" s="103"/>
      <c r="J194" s="75"/>
      <c r="K194" s="76"/>
      <c r="L194" s="76"/>
      <c r="M194" s="76"/>
      <c r="N194" s="76"/>
      <c r="O194" s="76"/>
      <c r="P194" s="76"/>
      <c r="Q194" s="75"/>
      <c r="R194" s="94"/>
    </row>
    <row r="195" spans="1:18" ht="15" customHeight="1" x14ac:dyDescent="0.25">
      <c r="A195" s="106"/>
      <c r="B195" s="81"/>
      <c r="C195" s="81"/>
      <c r="D195" s="81"/>
      <c r="E195" s="81"/>
      <c r="F195" s="81"/>
      <c r="G195" s="81"/>
      <c r="H195" s="18"/>
      <c r="I195" s="103"/>
      <c r="J195" s="75"/>
      <c r="K195" s="76"/>
      <c r="L195" s="76"/>
      <c r="M195" s="76"/>
      <c r="N195" s="76"/>
      <c r="O195" s="76"/>
      <c r="P195" s="76"/>
      <c r="Q195" s="75"/>
      <c r="R195" s="94"/>
    </row>
    <row r="196" spans="1:18" ht="67.5" customHeight="1" x14ac:dyDescent="0.25">
      <c r="A196" s="106"/>
      <c r="B196" s="81" t="s">
        <v>332</v>
      </c>
      <c r="C196" s="81"/>
      <c r="D196" s="81" t="s">
        <v>333</v>
      </c>
      <c r="E196" s="81" t="s">
        <v>334</v>
      </c>
      <c r="F196" s="81" t="s">
        <v>335</v>
      </c>
      <c r="G196" s="81" t="s">
        <v>336</v>
      </c>
      <c r="H196" s="18" t="s">
        <v>337</v>
      </c>
      <c r="I196" s="103" t="s">
        <v>1</v>
      </c>
      <c r="J196" s="75" t="s">
        <v>442</v>
      </c>
      <c r="K196" s="75"/>
      <c r="L196" s="75">
        <v>1</v>
      </c>
      <c r="M196" s="75" t="s">
        <v>384</v>
      </c>
      <c r="N196" s="76">
        <v>0.2</v>
      </c>
      <c r="O196" s="75" t="s">
        <v>577</v>
      </c>
      <c r="P196" s="75" t="s">
        <v>668</v>
      </c>
      <c r="Q196" s="75" t="s">
        <v>531</v>
      </c>
      <c r="R196" s="94"/>
    </row>
    <row r="197" spans="1:18" ht="15" customHeight="1" x14ac:dyDescent="0.25">
      <c r="A197" s="106"/>
      <c r="B197" s="81"/>
      <c r="C197" s="81"/>
      <c r="D197" s="81"/>
      <c r="E197" s="81"/>
      <c r="F197" s="81"/>
      <c r="G197" s="81"/>
      <c r="H197" s="18" t="s">
        <v>338</v>
      </c>
      <c r="I197" s="103"/>
      <c r="J197" s="75"/>
      <c r="K197" s="75"/>
      <c r="L197" s="75"/>
      <c r="M197" s="75"/>
      <c r="N197" s="76"/>
      <c r="O197" s="75"/>
      <c r="P197" s="75"/>
      <c r="Q197" s="75"/>
      <c r="R197" s="94"/>
    </row>
    <row r="198" spans="1:18" ht="15" customHeight="1" x14ac:dyDescent="0.25">
      <c r="A198" s="106"/>
      <c r="B198" s="81"/>
      <c r="C198" s="81"/>
      <c r="D198" s="81"/>
      <c r="E198" s="81"/>
      <c r="F198" s="81"/>
      <c r="G198" s="81"/>
      <c r="H198" s="18" t="s">
        <v>134</v>
      </c>
      <c r="I198" s="103"/>
      <c r="J198" s="75"/>
      <c r="K198" s="75"/>
      <c r="L198" s="75"/>
      <c r="M198" s="75"/>
      <c r="N198" s="76"/>
      <c r="O198" s="75"/>
      <c r="P198" s="75"/>
      <c r="Q198" s="75"/>
      <c r="R198" s="94"/>
    </row>
    <row r="199" spans="1:18" ht="15" customHeight="1" x14ac:dyDescent="0.25">
      <c r="A199" s="106"/>
      <c r="B199" s="81"/>
      <c r="C199" s="81"/>
      <c r="D199" s="81"/>
      <c r="E199" s="81"/>
      <c r="F199" s="81"/>
      <c r="G199" s="81"/>
      <c r="H199" s="18" t="s">
        <v>216</v>
      </c>
      <c r="I199" s="103"/>
      <c r="J199" s="75"/>
      <c r="K199" s="75"/>
      <c r="L199" s="75"/>
      <c r="M199" s="75"/>
      <c r="N199" s="76"/>
      <c r="O199" s="75"/>
      <c r="P199" s="75"/>
      <c r="Q199" s="75"/>
      <c r="R199" s="94"/>
    </row>
    <row r="200" spans="1:18" ht="208.5" customHeight="1" x14ac:dyDescent="0.25">
      <c r="A200" s="106"/>
      <c r="B200" s="81"/>
      <c r="C200" s="81"/>
      <c r="D200" s="81"/>
      <c r="E200" s="81" t="s">
        <v>339</v>
      </c>
      <c r="F200" s="81" t="s">
        <v>340</v>
      </c>
      <c r="G200" s="81" t="s">
        <v>336</v>
      </c>
      <c r="H200" s="18" t="s">
        <v>560</v>
      </c>
      <c r="I200" s="103" t="s">
        <v>1</v>
      </c>
      <c r="J200" s="75" t="s">
        <v>463</v>
      </c>
      <c r="K200" s="75"/>
      <c r="L200" s="75">
        <v>1</v>
      </c>
      <c r="M200" s="75" t="s">
        <v>384</v>
      </c>
      <c r="N200" s="76">
        <v>0.2</v>
      </c>
      <c r="O200" s="74" t="s">
        <v>552</v>
      </c>
      <c r="P200" s="74" t="s">
        <v>671</v>
      </c>
      <c r="Q200" s="74" t="s">
        <v>532</v>
      </c>
      <c r="R200" s="94"/>
    </row>
    <row r="201" spans="1:18" ht="15" customHeight="1" x14ac:dyDescent="0.25">
      <c r="A201" s="106"/>
      <c r="B201" s="81"/>
      <c r="C201" s="81"/>
      <c r="D201" s="81"/>
      <c r="E201" s="81"/>
      <c r="F201" s="81"/>
      <c r="G201" s="81"/>
      <c r="H201" s="18" t="s">
        <v>341</v>
      </c>
      <c r="I201" s="103"/>
      <c r="J201" s="75"/>
      <c r="K201" s="75"/>
      <c r="L201" s="75"/>
      <c r="M201" s="75"/>
      <c r="N201" s="76"/>
      <c r="O201" s="74"/>
      <c r="P201" s="72"/>
      <c r="Q201" s="74"/>
      <c r="R201" s="94"/>
    </row>
    <row r="202" spans="1:18" ht="15" customHeight="1" x14ac:dyDescent="0.25">
      <c r="A202" s="106"/>
      <c r="B202" s="81"/>
      <c r="C202" s="81"/>
      <c r="D202" s="81"/>
      <c r="E202" s="81"/>
      <c r="F202" s="81"/>
      <c r="G202" s="81"/>
      <c r="H202" s="18" t="s">
        <v>342</v>
      </c>
      <c r="I202" s="103"/>
      <c r="J202" s="75"/>
      <c r="K202" s="75"/>
      <c r="L202" s="75"/>
      <c r="M202" s="75"/>
      <c r="N202" s="76"/>
      <c r="O202" s="74"/>
      <c r="P202" s="72"/>
      <c r="Q202" s="74"/>
      <c r="R202" s="94"/>
    </row>
    <row r="203" spans="1:18" ht="40.5" x14ac:dyDescent="0.25">
      <c r="A203" s="106"/>
      <c r="B203" s="81"/>
      <c r="C203" s="81"/>
      <c r="D203" s="81"/>
      <c r="E203" s="81"/>
      <c r="F203" s="81"/>
      <c r="G203" s="81"/>
      <c r="H203" s="18" t="s">
        <v>343</v>
      </c>
      <c r="I203" s="103"/>
      <c r="J203" s="75"/>
      <c r="K203" s="75"/>
      <c r="L203" s="75"/>
      <c r="M203" s="75"/>
      <c r="N203" s="76"/>
      <c r="O203" s="74"/>
      <c r="P203" s="72"/>
      <c r="Q203" s="74"/>
      <c r="R203" s="94"/>
    </row>
    <row r="204" spans="1:18" ht="75.75" customHeight="1" x14ac:dyDescent="0.25">
      <c r="A204" s="108" t="s">
        <v>344</v>
      </c>
      <c r="B204" s="81" t="s">
        <v>345</v>
      </c>
      <c r="C204" s="81" t="s">
        <v>346</v>
      </c>
      <c r="D204" s="81" t="s">
        <v>347</v>
      </c>
      <c r="E204" s="81" t="s">
        <v>348</v>
      </c>
      <c r="F204" s="81" t="s">
        <v>349</v>
      </c>
      <c r="G204" s="81" t="s">
        <v>336</v>
      </c>
      <c r="H204" s="81" t="s">
        <v>350</v>
      </c>
      <c r="I204" s="103" t="s">
        <v>1</v>
      </c>
      <c r="J204" s="77" t="s">
        <v>455</v>
      </c>
      <c r="K204" s="77"/>
      <c r="L204" s="77" t="s">
        <v>383</v>
      </c>
      <c r="M204" s="77"/>
      <c r="N204" s="77"/>
      <c r="O204" s="71" t="s">
        <v>573</v>
      </c>
      <c r="P204" s="71" t="s">
        <v>546</v>
      </c>
      <c r="Q204" s="100" t="s">
        <v>537</v>
      </c>
      <c r="R204" s="93"/>
    </row>
    <row r="205" spans="1:18" ht="15" customHeight="1" x14ac:dyDescent="0.25">
      <c r="A205" s="107"/>
      <c r="B205" s="81"/>
      <c r="C205" s="81"/>
      <c r="D205" s="81"/>
      <c r="E205" s="81"/>
      <c r="F205" s="81"/>
      <c r="G205" s="81"/>
      <c r="H205" s="81"/>
      <c r="I205" s="103"/>
      <c r="J205" s="77"/>
      <c r="K205" s="77"/>
      <c r="L205" s="77"/>
      <c r="M205" s="77"/>
      <c r="N205" s="77"/>
      <c r="O205" s="72"/>
      <c r="P205" s="72"/>
      <c r="Q205" s="100"/>
      <c r="R205" s="93"/>
    </row>
    <row r="206" spans="1:18" ht="15" customHeight="1" x14ac:dyDescent="0.25">
      <c r="A206" s="107"/>
      <c r="B206" s="81"/>
      <c r="C206" s="81"/>
      <c r="D206" s="81"/>
      <c r="E206" s="81"/>
      <c r="F206" s="81"/>
      <c r="G206" s="81"/>
      <c r="H206" s="81"/>
      <c r="I206" s="103"/>
      <c r="J206" s="77"/>
      <c r="K206" s="77"/>
      <c r="L206" s="77"/>
      <c r="M206" s="77"/>
      <c r="N206" s="77"/>
      <c r="O206" s="72"/>
      <c r="P206" s="72"/>
      <c r="Q206" s="100"/>
      <c r="R206" s="93"/>
    </row>
    <row r="207" spans="1:18" ht="15" customHeight="1" x14ac:dyDescent="0.25">
      <c r="A207" s="107"/>
      <c r="B207" s="81"/>
      <c r="C207" s="81"/>
      <c r="D207" s="81"/>
      <c r="E207" s="81"/>
      <c r="F207" s="81"/>
      <c r="G207" s="81"/>
      <c r="H207" s="81"/>
      <c r="I207" s="103"/>
      <c r="J207" s="77"/>
      <c r="K207" s="77"/>
      <c r="L207" s="77"/>
      <c r="M207" s="77"/>
      <c r="N207" s="77"/>
      <c r="O207" s="72"/>
      <c r="P207" s="72"/>
      <c r="Q207" s="100"/>
      <c r="R207" s="93"/>
    </row>
    <row r="208" spans="1:18" ht="15" customHeight="1" x14ac:dyDescent="0.25">
      <c r="A208" s="107"/>
      <c r="B208" s="81"/>
      <c r="C208" s="81"/>
      <c r="D208" s="81"/>
      <c r="E208" s="81"/>
      <c r="F208" s="81"/>
      <c r="G208" s="81"/>
      <c r="H208" s="81"/>
      <c r="I208" s="103"/>
      <c r="J208" s="77"/>
      <c r="K208" s="77"/>
      <c r="L208" s="77"/>
      <c r="M208" s="77"/>
      <c r="N208" s="77"/>
      <c r="O208" s="72"/>
      <c r="P208" s="72"/>
      <c r="Q208" s="100"/>
      <c r="R208" s="93"/>
    </row>
    <row r="209" spans="1:18" ht="15" customHeight="1" x14ac:dyDescent="0.25">
      <c r="A209" s="107"/>
      <c r="B209" s="81"/>
      <c r="C209" s="81"/>
      <c r="D209" s="81"/>
      <c r="E209" s="81"/>
      <c r="F209" s="81"/>
      <c r="G209" s="81"/>
      <c r="H209" s="81"/>
      <c r="I209" s="103"/>
      <c r="J209" s="77"/>
      <c r="K209" s="77"/>
      <c r="L209" s="77"/>
      <c r="M209" s="77"/>
      <c r="N209" s="77"/>
      <c r="O209" s="72"/>
      <c r="P209" s="72"/>
      <c r="Q209" s="100"/>
      <c r="R209" s="93"/>
    </row>
    <row r="210" spans="1:18" ht="15" customHeight="1" x14ac:dyDescent="0.25">
      <c r="A210" s="107"/>
      <c r="B210" s="81"/>
      <c r="C210" s="81"/>
      <c r="D210" s="81"/>
      <c r="E210" s="81"/>
      <c r="F210" s="81"/>
      <c r="G210" s="81"/>
      <c r="H210" s="81"/>
      <c r="I210" s="103"/>
      <c r="J210" s="77"/>
      <c r="K210" s="77"/>
      <c r="L210" s="77"/>
      <c r="M210" s="77"/>
      <c r="N210" s="77"/>
      <c r="O210" s="72"/>
      <c r="P210" s="72"/>
      <c r="Q210" s="100"/>
      <c r="R210" s="93"/>
    </row>
    <row r="211" spans="1:18" ht="15" customHeight="1" x14ac:dyDescent="0.25">
      <c r="A211" s="107"/>
      <c r="B211" s="81"/>
      <c r="C211" s="81"/>
      <c r="D211" s="81"/>
      <c r="E211" s="81"/>
      <c r="F211" s="81"/>
      <c r="G211" s="81"/>
      <c r="H211" s="81"/>
      <c r="I211" s="103"/>
      <c r="J211" s="77"/>
      <c r="K211" s="77"/>
      <c r="L211" s="77"/>
      <c r="M211" s="77"/>
      <c r="N211" s="77"/>
      <c r="O211" s="72"/>
      <c r="P211" s="72"/>
      <c r="Q211" s="100"/>
      <c r="R211" s="93"/>
    </row>
    <row r="212" spans="1:18" ht="15" customHeight="1" x14ac:dyDescent="0.25">
      <c r="A212" s="107"/>
      <c r="B212" s="81"/>
      <c r="C212" s="81"/>
      <c r="D212" s="81"/>
      <c r="E212" s="81"/>
      <c r="F212" s="81"/>
      <c r="G212" s="81"/>
      <c r="H212" s="81"/>
      <c r="I212" s="103"/>
      <c r="J212" s="77"/>
      <c r="K212" s="77"/>
      <c r="L212" s="77"/>
      <c r="M212" s="77"/>
      <c r="N212" s="77"/>
      <c r="O212" s="72"/>
      <c r="P212" s="72"/>
      <c r="Q212" s="100"/>
      <c r="R212" s="93"/>
    </row>
    <row r="213" spans="1:18" ht="15" customHeight="1" x14ac:dyDescent="0.25">
      <c r="A213" s="107"/>
      <c r="B213" s="81"/>
      <c r="C213" s="81"/>
      <c r="D213" s="81"/>
      <c r="E213" s="81"/>
      <c r="F213" s="81"/>
      <c r="G213" s="81"/>
      <c r="H213" s="81"/>
      <c r="I213" s="103"/>
      <c r="J213" s="77"/>
      <c r="K213" s="77"/>
      <c r="L213" s="77"/>
      <c r="M213" s="77"/>
      <c r="N213" s="77"/>
      <c r="O213" s="72"/>
      <c r="P213" s="72"/>
      <c r="Q213" s="100"/>
      <c r="R213" s="93"/>
    </row>
    <row r="214" spans="1:18" ht="15" customHeight="1" x14ac:dyDescent="0.25">
      <c r="A214" s="107"/>
      <c r="B214" s="81"/>
      <c r="C214" s="81"/>
      <c r="D214" s="81"/>
      <c r="E214" s="81"/>
      <c r="F214" s="81"/>
      <c r="G214" s="81"/>
      <c r="H214" s="81"/>
      <c r="I214" s="103"/>
      <c r="J214" s="77"/>
      <c r="K214" s="77"/>
      <c r="L214" s="77"/>
      <c r="M214" s="77"/>
      <c r="N214" s="77"/>
      <c r="O214" s="72"/>
      <c r="P214" s="72"/>
      <c r="Q214" s="100"/>
      <c r="R214" s="93"/>
    </row>
    <row r="215" spans="1:18" ht="15" customHeight="1" x14ac:dyDescent="0.25">
      <c r="A215" s="107"/>
      <c r="B215" s="81"/>
      <c r="C215" s="81"/>
      <c r="D215" s="81"/>
      <c r="E215" s="81"/>
      <c r="F215" s="81"/>
      <c r="G215" s="81"/>
      <c r="H215" s="81"/>
      <c r="I215" s="103"/>
      <c r="J215" s="77"/>
      <c r="K215" s="77"/>
      <c r="L215" s="77"/>
      <c r="M215" s="77"/>
      <c r="N215" s="77"/>
      <c r="O215" s="72"/>
      <c r="P215" s="72"/>
      <c r="Q215" s="100"/>
      <c r="R215" s="93"/>
    </row>
    <row r="216" spans="1:18" ht="15" customHeight="1" x14ac:dyDescent="0.25">
      <c r="A216" s="107"/>
      <c r="B216" s="81"/>
      <c r="C216" s="81"/>
      <c r="D216" s="81"/>
      <c r="E216" s="81"/>
      <c r="F216" s="81"/>
      <c r="G216" s="81"/>
      <c r="H216" s="81"/>
      <c r="I216" s="103"/>
      <c r="J216" s="77"/>
      <c r="K216" s="77"/>
      <c r="L216" s="77"/>
      <c r="M216" s="77"/>
      <c r="N216" s="77"/>
      <c r="O216" s="72"/>
      <c r="P216" s="72"/>
      <c r="Q216" s="100"/>
      <c r="R216" s="93"/>
    </row>
    <row r="217" spans="1:18" ht="15" customHeight="1" x14ac:dyDescent="0.25">
      <c r="A217" s="107"/>
      <c r="B217" s="81"/>
      <c r="C217" s="81"/>
      <c r="D217" s="81"/>
      <c r="E217" s="81"/>
      <c r="F217" s="81"/>
      <c r="G217" s="81"/>
      <c r="H217" s="81"/>
      <c r="I217" s="103"/>
      <c r="J217" s="77"/>
      <c r="K217" s="77"/>
      <c r="L217" s="77"/>
      <c r="M217" s="77"/>
      <c r="N217" s="77"/>
      <c r="O217" s="72"/>
      <c r="P217" s="72"/>
      <c r="Q217" s="100"/>
      <c r="R217" s="93"/>
    </row>
    <row r="218" spans="1:18" ht="15" customHeight="1" x14ac:dyDescent="0.25">
      <c r="A218" s="107"/>
      <c r="B218" s="81"/>
      <c r="C218" s="81"/>
      <c r="D218" s="81"/>
      <c r="E218" s="81"/>
      <c r="F218" s="81"/>
      <c r="G218" s="81"/>
      <c r="H218" s="81"/>
      <c r="I218" s="103"/>
      <c r="J218" s="77"/>
      <c r="K218" s="77"/>
      <c r="L218" s="77"/>
      <c r="M218" s="77"/>
      <c r="N218" s="77"/>
      <c r="O218" s="72"/>
      <c r="P218" s="72"/>
      <c r="Q218" s="100"/>
      <c r="R218" s="93"/>
    </row>
    <row r="219" spans="1:18" ht="15" customHeight="1" x14ac:dyDescent="0.25">
      <c r="A219" s="107"/>
      <c r="B219" s="81"/>
      <c r="C219" s="81"/>
      <c r="D219" s="81"/>
      <c r="E219" s="81"/>
      <c r="F219" s="81"/>
      <c r="G219" s="81"/>
      <c r="H219" s="81"/>
      <c r="I219" s="103"/>
      <c r="J219" s="77"/>
      <c r="K219" s="77"/>
      <c r="L219" s="77"/>
      <c r="M219" s="77"/>
      <c r="N219" s="77"/>
      <c r="O219" s="72"/>
      <c r="P219" s="72"/>
      <c r="Q219" s="100"/>
      <c r="R219" s="93"/>
    </row>
    <row r="220" spans="1:18" ht="114.75" customHeight="1" x14ac:dyDescent="0.25">
      <c r="A220" s="107"/>
      <c r="B220" s="81" t="s">
        <v>351</v>
      </c>
      <c r="C220" s="81"/>
      <c r="D220" s="81"/>
      <c r="E220" s="81" t="s">
        <v>352</v>
      </c>
      <c r="F220" s="81" t="s">
        <v>353</v>
      </c>
      <c r="G220" s="81" t="s">
        <v>336</v>
      </c>
      <c r="H220" s="18" t="s">
        <v>566</v>
      </c>
      <c r="I220" s="103" t="s">
        <v>1</v>
      </c>
      <c r="J220" s="98" t="s">
        <v>492</v>
      </c>
      <c r="K220" s="75"/>
      <c r="L220" s="76">
        <v>0.41</v>
      </c>
      <c r="M220" s="76" t="s">
        <v>384</v>
      </c>
      <c r="N220" s="76">
        <v>0.42</v>
      </c>
      <c r="O220" s="75" t="s">
        <v>578</v>
      </c>
      <c r="P220" s="75" t="s">
        <v>669</v>
      </c>
      <c r="Q220" s="99" t="s">
        <v>538</v>
      </c>
      <c r="R220" s="93"/>
    </row>
    <row r="221" spans="1:18" ht="15" customHeight="1" x14ac:dyDescent="0.25">
      <c r="A221" s="107"/>
      <c r="B221" s="81"/>
      <c r="C221" s="81"/>
      <c r="D221" s="81"/>
      <c r="E221" s="81"/>
      <c r="F221" s="81"/>
      <c r="G221" s="81"/>
      <c r="H221" s="18" t="s">
        <v>354</v>
      </c>
      <c r="I221" s="103"/>
      <c r="J221" s="98"/>
      <c r="K221" s="75"/>
      <c r="L221" s="76"/>
      <c r="M221" s="76"/>
      <c r="N221" s="76"/>
      <c r="O221" s="75"/>
      <c r="P221" s="75"/>
      <c r="Q221" s="99"/>
      <c r="R221" s="93"/>
    </row>
    <row r="222" spans="1:18" ht="15" customHeight="1" x14ac:dyDescent="0.25">
      <c r="A222" s="107"/>
      <c r="B222" s="81"/>
      <c r="C222" s="81"/>
      <c r="D222" s="81"/>
      <c r="E222" s="81"/>
      <c r="F222" s="81"/>
      <c r="G222" s="81"/>
      <c r="H222" s="18" t="s">
        <v>355</v>
      </c>
      <c r="I222" s="103"/>
      <c r="J222" s="98"/>
      <c r="K222" s="75"/>
      <c r="L222" s="76"/>
      <c r="M222" s="76"/>
      <c r="N222" s="76"/>
      <c r="O222" s="75"/>
      <c r="P222" s="75"/>
      <c r="Q222" s="99"/>
      <c r="R222" s="93"/>
    </row>
    <row r="223" spans="1:18" ht="15" customHeight="1" x14ac:dyDescent="0.25">
      <c r="A223" s="107"/>
      <c r="B223" s="81"/>
      <c r="C223" s="81"/>
      <c r="D223" s="81"/>
      <c r="E223" s="81"/>
      <c r="F223" s="81"/>
      <c r="G223" s="81"/>
      <c r="H223" s="18" t="s">
        <v>356</v>
      </c>
      <c r="I223" s="103"/>
      <c r="J223" s="98"/>
      <c r="K223" s="75"/>
      <c r="L223" s="76"/>
      <c r="M223" s="76"/>
      <c r="N223" s="76"/>
      <c r="O223" s="75"/>
      <c r="P223" s="75"/>
      <c r="Q223" s="99"/>
      <c r="R223" s="93"/>
    </row>
    <row r="224" spans="1:18" ht="120.75" customHeight="1" x14ac:dyDescent="0.25">
      <c r="A224" s="106" t="s">
        <v>357</v>
      </c>
      <c r="B224" s="81" t="s">
        <v>358</v>
      </c>
      <c r="C224" s="81" t="s">
        <v>359</v>
      </c>
      <c r="D224" s="81" t="s">
        <v>359</v>
      </c>
      <c r="E224" s="18" t="s">
        <v>360</v>
      </c>
      <c r="F224" s="81" t="s">
        <v>361</v>
      </c>
      <c r="G224" s="81" t="s">
        <v>336</v>
      </c>
      <c r="H224" s="18" t="s">
        <v>362</v>
      </c>
      <c r="I224" s="103" t="s">
        <v>1</v>
      </c>
      <c r="J224" s="75" t="s">
        <v>466</v>
      </c>
      <c r="K224" s="75"/>
      <c r="L224" s="75">
        <v>1</v>
      </c>
      <c r="M224" s="75" t="s">
        <v>384</v>
      </c>
      <c r="N224" s="76">
        <v>0.75</v>
      </c>
      <c r="O224" s="75" t="s">
        <v>640</v>
      </c>
      <c r="P224" s="75" t="s">
        <v>670</v>
      </c>
      <c r="Q224" s="75" t="s">
        <v>539</v>
      </c>
      <c r="R224" s="94"/>
    </row>
    <row r="225" spans="1:18" ht="40.5" customHeight="1" x14ac:dyDescent="0.25">
      <c r="A225" s="106"/>
      <c r="B225" s="81"/>
      <c r="C225" s="81"/>
      <c r="D225" s="81"/>
      <c r="E225" s="81" t="s">
        <v>363</v>
      </c>
      <c r="F225" s="81"/>
      <c r="G225" s="81"/>
      <c r="H225" s="18" t="s">
        <v>364</v>
      </c>
      <c r="I225" s="103"/>
      <c r="J225" s="75"/>
      <c r="K225" s="75"/>
      <c r="L225" s="75"/>
      <c r="M225" s="75"/>
      <c r="N225" s="76"/>
      <c r="O225" s="75"/>
      <c r="P225" s="75"/>
      <c r="Q225" s="75"/>
      <c r="R225" s="94"/>
    </row>
    <row r="226" spans="1:18" ht="15" customHeight="1" x14ac:dyDescent="0.25">
      <c r="A226" s="106"/>
      <c r="B226" s="81"/>
      <c r="C226" s="81"/>
      <c r="D226" s="81"/>
      <c r="E226" s="81"/>
      <c r="F226" s="81"/>
      <c r="G226" s="81"/>
      <c r="H226" s="18" t="s">
        <v>365</v>
      </c>
      <c r="I226" s="103"/>
      <c r="J226" s="75"/>
      <c r="K226" s="75"/>
      <c r="L226" s="75"/>
      <c r="M226" s="75"/>
      <c r="N226" s="76"/>
      <c r="O226" s="75"/>
      <c r="P226" s="75"/>
      <c r="Q226" s="75"/>
      <c r="R226" s="94"/>
    </row>
    <row r="227" spans="1:18" ht="15" customHeight="1" x14ac:dyDescent="0.25">
      <c r="A227" s="106"/>
      <c r="B227" s="81"/>
      <c r="C227" s="81"/>
      <c r="D227" s="81"/>
      <c r="E227" s="81"/>
      <c r="F227" s="81"/>
      <c r="G227" s="81"/>
      <c r="H227" s="18" t="s">
        <v>366</v>
      </c>
      <c r="I227" s="103"/>
      <c r="J227" s="75"/>
      <c r="K227" s="75"/>
      <c r="L227" s="75"/>
      <c r="M227" s="75"/>
      <c r="N227" s="76"/>
      <c r="O227" s="75"/>
      <c r="P227" s="75"/>
      <c r="Q227" s="75"/>
      <c r="R227" s="94"/>
    </row>
    <row r="228" spans="1:18" ht="182.25" customHeight="1" x14ac:dyDescent="0.25">
      <c r="A228" s="105" t="s">
        <v>367</v>
      </c>
      <c r="B228" s="110" t="s">
        <v>368</v>
      </c>
      <c r="C228" s="81" t="s">
        <v>13</v>
      </c>
      <c r="D228" s="81" t="s">
        <v>369</v>
      </c>
      <c r="E228" s="81" t="s">
        <v>370</v>
      </c>
      <c r="F228" s="81" t="s">
        <v>371</v>
      </c>
      <c r="G228" s="81" t="s">
        <v>336</v>
      </c>
      <c r="H228" s="18" t="s">
        <v>581</v>
      </c>
      <c r="I228" s="103" t="s">
        <v>1</v>
      </c>
      <c r="J228" s="72" t="s">
        <v>472</v>
      </c>
      <c r="K228" s="72"/>
      <c r="L228" s="72">
        <v>1</v>
      </c>
      <c r="M228" s="72" t="s">
        <v>510</v>
      </c>
      <c r="N228" s="72"/>
      <c r="O228" s="71" t="s">
        <v>574</v>
      </c>
      <c r="P228" s="71" t="s">
        <v>547</v>
      </c>
      <c r="Q228" s="72" t="s">
        <v>540</v>
      </c>
      <c r="R228" s="94"/>
    </row>
    <row r="229" spans="1:18" ht="54" x14ac:dyDescent="0.25">
      <c r="A229" s="105"/>
      <c r="B229" s="110"/>
      <c r="C229" s="81"/>
      <c r="D229" s="81"/>
      <c r="E229" s="81"/>
      <c r="F229" s="81"/>
      <c r="G229" s="81"/>
      <c r="H229" s="18" t="s">
        <v>372</v>
      </c>
      <c r="I229" s="103"/>
      <c r="J229" s="72"/>
      <c r="K229" s="72"/>
      <c r="L229" s="72"/>
      <c r="M229" s="72"/>
      <c r="N229" s="72"/>
      <c r="O229" s="72"/>
      <c r="P229" s="72"/>
      <c r="Q229" s="72"/>
      <c r="R229" s="94"/>
    </row>
    <row r="230" spans="1:18" ht="63.75" customHeight="1" x14ac:dyDescent="0.25">
      <c r="A230" s="105"/>
      <c r="B230" s="110"/>
      <c r="C230" s="81"/>
      <c r="D230" s="81"/>
      <c r="E230" s="81"/>
      <c r="F230" s="81"/>
      <c r="G230" s="81"/>
      <c r="H230" s="18" t="s">
        <v>373</v>
      </c>
      <c r="I230" s="103"/>
      <c r="J230" s="72"/>
      <c r="K230" s="72"/>
      <c r="L230" s="72"/>
      <c r="M230" s="72"/>
      <c r="N230" s="72"/>
      <c r="O230" s="72"/>
      <c r="P230" s="72"/>
      <c r="Q230" s="72"/>
      <c r="R230" s="94"/>
    </row>
    <row r="232" spans="1:18" hidden="1" x14ac:dyDescent="0.25"/>
    <row r="233" spans="1:18" s="34" customFormat="1" hidden="1" x14ac:dyDescent="0.25">
      <c r="D233" s="109"/>
      <c r="E233" s="34" t="s">
        <v>387</v>
      </c>
      <c r="F233" s="34">
        <v>1</v>
      </c>
      <c r="J233" s="35">
        <v>2</v>
      </c>
      <c r="K233" s="35"/>
      <c r="L233" s="35"/>
      <c r="M233" s="35"/>
      <c r="N233" s="35"/>
      <c r="O233" s="35"/>
      <c r="P233" s="35"/>
      <c r="Q233" s="35">
        <f>SUM(F233:J233)</f>
        <v>3</v>
      </c>
    </row>
    <row r="234" spans="1:18" s="34" customFormat="1" hidden="1" x14ac:dyDescent="0.25">
      <c r="D234" s="109"/>
      <c r="E234" s="34" t="s">
        <v>390</v>
      </c>
      <c r="F234" s="34">
        <v>4</v>
      </c>
      <c r="H234" s="34">
        <v>4</v>
      </c>
      <c r="J234" s="35">
        <v>6</v>
      </c>
      <c r="K234" s="35"/>
      <c r="L234" s="35"/>
      <c r="M234" s="35"/>
      <c r="N234" s="35"/>
      <c r="O234" s="35"/>
      <c r="P234" s="35"/>
      <c r="Q234" s="35">
        <f t="shared" ref="Q234:Q235" si="0">SUM(F234:J234)</f>
        <v>14</v>
      </c>
    </row>
    <row r="235" spans="1:18" s="34" customFormat="1" hidden="1" x14ac:dyDescent="0.25">
      <c r="D235" s="109"/>
      <c r="E235" s="34" t="s">
        <v>391</v>
      </c>
      <c r="F235" s="34">
        <v>7</v>
      </c>
      <c r="G235" s="34">
        <v>1</v>
      </c>
      <c r="H235" s="34">
        <v>5</v>
      </c>
      <c r="J235" s="35">
        <v>4</v>
      </c>
      <c r="K235" s="35"/>
      <c r="L235" s="35"/>
      <c r="M235" s="35"/>
      <c r="N235" s="35"/>
      <c r="O235" s="35"/>
      <c r="P235" s="35"/>
      <c r="Q235" s="35">
        <f t="shared" si="0"/>
        <v>17</v>
      </c>
    </row>
    <row r="236" spans="1:18" s="34" customFormat="1" hidden="1" x14ac:dyDescent="0.25">
      <c r="D236" s="109"/>
      <c r="F236" s="34">
        <f>SUM(F233:F235)</f>
        <v>12</v>
      </c>
      <c r="G236" s="34">
        <f>SUM(G233:G235)</f>
        <v>1</v>
      </c>
      <c r="H236" s="34">
        <f>SUM(H233:H235)</f>
        <v>9</v>
      </c>
      <c r="I236" s="34">
        <f>SUM(I233:I235)</f>
        <v>0</v>
      </c>
      <c r="J236" s="35">
        <f>SUM(J233:J235)</f>
        <v>12</v>
      </c>
      <c r="K236" s="35"/>
      <c r="L236" s="35"/>
      <c r="M236" s="35"/>
      <c r="N236" s="35"/>
      <c r="O236" s="35"/>
      <c r="P236" s="35"/>
      <c r="Q236" s="35">
        <f>SUM(Q233:Q235)</f>
        <v>34</v>
      </c>
    </row>
    <row r="237" spans="1:18" hidden="1" x14ac:dyDescent="0.25"/>
    <row r="238" spans="1:18" hidden="1" x14ac:dyDescent="0.25">
      <c r="E238" s="79" t="s">
        <v>460</v>
      </c>
      <c r="F238" s="73" t="s">
        <v>493</v>
      </c>
      <c r="G238" s="73"/>
      <c r="H238" s="73"/>
      <c r="I238" s="73"/>
      <c r="J238" s="73"/>
      <c r="K238" s="77" t="s">
        <v>457</v>
      </c>
      <c r="L238" s="77"/>
      <c r="M238" s="77"/>
      <c r="N238" s="77"/>
      <c r="O238" s="77"/>
      <c r="P238" s="77"/>
      <c r="Q238" s="77"/>
    </row>
    <row r="239" spans="1:18" ht="60" hidden="1" x14ac:dyDescent="0.25">
      <c r="E239" s="80"/>
      <c r="F239" s="36" t="s">
        <v>384</v>
      </c>
      <c r="G239" s="37" t="s">
        <v>376</v>
      </c>
      <c r="H239" s="38" t="s">
        <v>388</v>
      </c>
      <c r="I239" s="39" t="s">
        <v>389</v>
      </c>
      <c r="J239" s="40" t="s">
        <v>459</v>
      </c>
      <c r="K239" s="3" t="s">
        <v>446</v>
      </c>
      <c r="L239" s="3" t="s">
        <v>456</v>
      </c>
      <c r="M239" s="3"/>
      <c r="N239" s="3"/>
      <c r="O239" s="3"/>
      <c r="P239" s="3"/>
      <c r="Q239" s="3" t="s">
        <v>458</v>
      </c>
    </row>
    <row r="240" spans="1:18" hidden="1" x14ac:dyDescent="0.25">
      <c r="E240" s="41" t="s">
        <v>386</v>
      </c>
      <c r="F240" s="36">
        <v>15</v>
      </c>
      <c r="G240" s="37">
        <v>2</v>
      </c>
      <c r="H240" s="38">
        <v>0</v>
      </c>
      <c r="I240" s="39">
        <v>0</v>
      </c>
      <c r="J240" s="40">
        <f>SUM(F240:I240)</f>
        <v>17</v>
      </c>
      <c r="K240" s="3">
        <v>6</v>
      </c>
      <c r="L240" s="3">
        <v>9</v>
      </c>
      <c r="M240" s="3"/>
      <c r="N240" s="3"/>
      <c r="O240" s="3"/>
      <c r="P240" s="3"/>
      <c r="Q240" s="3">
        <f>SUBTOTAL(9,K240:L240)</f>
        <v>15</v>
      </c>
    </row>
    <row r="241" spans="5:22" hidden="1" x14ac:dyDescent="0.25">
      <c r="E241" s="41" t="s">
        <v>387</v>
      </c>
      <c r="F241" s="36">
        <v>1</v>
      </c>
      <c r="G241" s="37">
        <v>0</v>
      </c>
      <c r="H241" s="38">
        <v>0</v>
      </c>
      <c r="I241" s="39"/>
      <c r="J241" s="40">
        <f>SUM(F241:I241)</f>
        <v>1</v>
      </c>
      <c r="K241" s="3"/>
      <c r="L241" s="3">
        <v>2</v>
      </c>
      <c r="M241" s="3"/>
      <c r="N241" s="3"/>
      <c r="O241" s="3"/>
      <c r="P241" s="3"/>
      <c r="Q241" s="3">
        <f t="shared" ref="Q241:Q244" si="1">SUBTOTAL(9,K241:L241)</f>
        <v>2</v>
      </c>
    </row>
    <row r="242" spans="5:22" hidden="1" x14ac:dyDescent="0.25">
      <c r="E242" s="41" t="s">
        <v>390</v>
      </c>
      <c r="F242" s="36">
        <v>5</v>
      </c>
      <c r="G242" s="37">
        <v>0</v>
      </c>
      <c r="H242" s="38">
        <v>2</v>
      </c>
      <c r="I242" s="39"/>
      <c r="J242" s="40">
        <f t="shared" ref="J242:J243" si="2">SUM(F242:I242)</f>
        <v>7</v>
      </c>
      <c r="K242" s="3">
        <v>4</v>
      </c>
      <c r="L242" s="3">
        <v>6</v>
      </c>
      <c r="M242" s="3"/>
      <c r="N242" s="3"/>
      <c r="O242" s="3"/>
      <c r="P242" s="3"/>
      <c r="Q242" s="3">
        <f t="shared" si="1"/>
        <v>10</v>
      </c>
      <c r="R242" s="34"/>
      <c r="S242" s="34"/>
      <c r="T242" s="34"/>
      <c r="U242" s="34"/>
      <c r="V242" s="34"/>
    </row>
    <row r="243" spans="5:22" hidden="1" x14ac:dyDescent="0.25">
      <c r="E243" s="41" t="s">
        <v>393</v>
      </c>
      <c r="F243" s="36">
        <v>11</v>
      </c>
      <c r="G243" s="37">
        <v>0</v>
      </c>
      <c r="H243" s="38">
        <v>0</v>
      </c>
      <c r="I243" s="39"/>
      <c r="J243" s="40">
        <f t="shared" si="2"/>
        <v>11</v>
      </c>
      <c r="K243" s="3">
        <v>3</v>
      </c>
      <c r="L243" s="3">
        <v>9</v>
      </c>
      <c r="M243" s="3"/>
      <c r="N243" s="3"/>
      <c r="O243" s="3"/>
      <c r="P243" s="3"/>
      <c r="Q243" s="3">
        <f t="shared" si="1"/>
        <v>12</v>
      </c>
      <c r="R243" s="34"/>
      <c r="S243" s="34"/>
      <c r="T243" s="34"/>
      <c r="U243" s="34"/>
      <c r="V243" s="34"/>
    </row>
    <row r="244" spans="5:22" hidden="1" x14ac:dyDescent="0.25">
      <c r="E244" s="41"/>
      <c r="F244" s="36">
        <f>SUM(F240:F243)</f>
        <v>32</v>
      </c>
      <c r="G244" s="37">
        <f t="shared" ref="G244:I244" si="3">SUM(G240:G243)</f>
        <v>2</v>
      </c>
      <c r="H244" s="38">
        <f t="shared" si="3"/>
        <v>2</v>
      </c>
      <c r="I244" s="39">
        <f t="shared" si="3"/>
        <v>0</v>
      </c>
      <c r="J244" s="40">
        <f>SUM(F244:I244)</f>
        <v>36</v>
      </c>
      <c r="K244" s="42">
        <f>SUM(K240:K243)</f>
        <v>13</v>
      </c>
      <c r="L244" s="3">
        <f>SUM(L240:L243)</f>
        <v>26</v>
      </c>
      <c r="M244" s="3"/>
      <c r="N244" s="3"/>
      <c r="O244" s="3"/>
      <c r="P244" s="3"/>
      <c r="Q244" s="3">
        <f t="shared" si="1"/>
        <v>39</v>
      </c>
      <c r="R244" s="34"/>
      <c r="S244" s="34"/>
      <c r="T244" s="34"/>
      <c r="U244" s="34"/>
      <c r="V244" s="34"/>
    </row>
    <row r="245" spans="5:22" hidden="1" x14ac:dyDescent="0.25">
      <c r="R245" s="34"/>
      <c r="S245" s="34"/>
      <c r="T245" s="34"/>
      <c r="U245" s="43">
        <v>0.9</v>
      </c>
      <c r="V245" s="34">
        <v>4</v>
      </c>
    </row>
    <row r="246" spans="5:22" ht="45" hidden="1" x14ac:dyDescent="0.25">
      <c r="E246" s="41" t="s">
        <v>445</v>
      </c>
      <c r="F246" s="36" t="s">
        <v>384</v>
      </c>
      <c r="G246" s="37" t="s">
        <v>376</v>
      </c>
      <c r="H246" s="38" t="s">
        <v>388</v>
      </c>
      <c r="I246" s="39" t="s">
        <v>389</v>
      </c>
      <c r="J246" s="40" t="s">
        <v>444</v>
      </c>
      <c r="K246" s="3" t="s">
        <v>443</v>
      </c>
      <c r="R246" s="34"/>
      <c r="S246" s="34"/>
      <c r="T246" s="34"/>
      <c r="U246" s="34"/>
      <c r="V246" s="34">
        <v>1</v>
      </c>
    </row>
    <row r="247" spans="5:22" hidden="1" x14ac:dyDescent="0.25">
      <c r="E247" s="41" t="s">
        <v>392</v>
      </c>
      <c r="F247" s="44">
        <f>F240/J240</f>
        <v>0.88235294117647056</v>
      </c>
      <c r="G247" s="45">
        <f>G240/J240</f>
        <v>0.11764705882352941</v>
      </c>
      <c r="H247" s="46">
        <f>H240/J240</f>
        <v>0</v>
      </c>
      <c r="I247" s="47">
        <f>I240/J240</f>
        <v>0</v>
      </c>
      <c r="J247" s="48">
        <f>F247+G247+H247+I247</f>
        <v>1</v>
      </c>
      <c r="K247" s="49">
        <f>K240/Q240</f>
        <v>0.4</v>
      </c>
      <c r="Q247" s="50"/>
      <c r="R247" s="34"/>
      <c r="S247" s="34" t="s">
        <v>506</v>
      </c>
      <c r="T247" s="34" t="s">
        <v>507</v>
      </c>
      <c r="U247" s="34"/>
      <c r="V247" s="34"/>
    </row>
    <row r="248" spans="5:22" hidden="1" x14ac:dyDescent="0.25">
      <c r="E248" s="41" t="s">
        <v>236</v>
      </c>
      <c r="F248" s="44">
        <f>F241/J241</f>
        <v>1</v>
      </c>
      <c r="G248" s="45">
        <f>G241/J241</f>
        <v>0</v>
      </c>
      <c r="H248" s="46">
        <f>H241/J241</f>
        <v>0</v>
      </c>
      <c r="I248" s="47">
        <f>I241/J241</f>
        <v>0</v>
      </c>
      <c r="J248" s="48">
        <f>F248+G248+H248+I248</f>
        <v>1</v>
      </c>
      <c r="K248" s="49">
        <f>K241/Q241</f>
        <v>0</v>
      </c>
      <c r="Q248" s="50"/>
      <c r="R248" s="34" t="s">
        <v>448</v>
      </c>
      <c r="S248" s="51">
        <f>90%/4</f>
        <v>0.22500000000000001</v>
      </c>
      <c r="T248" s="43">
        <v>0.13</v>
      </c>
      <c r="U248" s="34"/>
      <c r="V248" s="34"/>
    </row>
    <row r="249" spans="5:22" hidden="1" x14ac:dyDescent="0.25">
      <c r="E249" s="41" t="s">
        <v>0</v>
      </c>
      <c r="F249" s="44">
        <f>F242/J242</f>
        <v>0.7142857142857143</v>
      </c>
      <c r="G249" s="45">
        <f>G242/J242</f>
        <v>0</v>
      </c>
      <c r="H249" s="46">
        <f>H242/J242</f>
        <v>0.2857142857142857</v>
      </c>
      <c r="I249" s="47">
        <f>I242/J242</f>
        <v>0</v>
      </c>
      <c r="J249" s="48">
        <f>F249+G249+H249+I249</f>
        <v>1</v>
      </c>
      <c r="K249" s="49">
        <f>K242/Q242</f>
        <v>0.4</v>
      </c>
      <c r="Q249" s="50"/>
      <c r="R249" s="34" t="s">
        <v>449</v>
      </c>
      <c r="S249" s="52">
        <f>S248*2</f>
        <v>0.45</v>
      </c>
      <c r="T249" s="51">
        <f>(G289*H288)/G288</f>
        <v>0</v>
      </c>
      <c r="U249" s="34"/>
      <c r="V249" s="34"/>
    </row>
    <row r="250" spans="5:22" hidden="1" x14ac:dyDescent="0.25">
      <c r="E250" s="41" t="s">
        <v>393</v>
      </c>
      <c r="F250" s="44">
        <f>F243/J243</f>
        <v>1</v>
      </c>
      <c r="G250" s="45">
        <f>G243/J243</f>
        <v>0</v>
      </c>
      <c r="H250" s="46">
        <f>H243/J243</f>
        <v>0</v>
      </c>
      <c r="I250" s="47">
        <f>I243/J243</f>
        <v>0</v>
      </c>
      <c r="J250" s="48">
        <f>F250+G250+H250+I250</f>
        <v>1</v>
      </c>
      <c r="K250" s="49">
        <f>K243/Q243</f>
        <v>0.25</v>
      </c>
      <c r="Q250" s="50"/>
      <c r="R250" s="34" t="s">
        <v>450</v>
      </c>
      <c r="S250" s="51">
        <f>S249+S248</f>
        <v>0.67500000000000004</v>
      </c>
      <c r="T250" s="34"/>
      <c r="U250" s="34"/>
      <c r="V250" s="34"/>
    </row>
    <row r="251" spans="5:22" hidden="1" x14ac:dyDescent="0.25">
      <c r="F251" s="53"/>
      <c r="G251" s="53"/>
      <c r="H251" s="53"/>
      <c r="I251" s="53"/>
      <c r="K251" s="50"/>
      <c r="Q251" s="50"/>
      <c r="R251" s="34" t="s">
        <v>451</v>
      </c>
      <c r="S251" s="51">
        <f>S250+S248</f>
        <v>0.9</v>
      </c>
      <c r="T251" s="34"/>
      <c r="U251" s="34"/>
      <c r="V251" s="34"/>
    </row>
    <row r="252" spans="5:22" hidden="1" x14ac:dyDescent="0.25">
      <c r="E252" s="41" t="s">
        <v>447</v>
      </c>
      <c r="F252" s="54">
        <f>F244/J244</f>
        <v>0.88888888888888884</v>
      </c>
      <c r="G252" s="55">
        <f>G244/J244</f>
        <v>5.5555555555555552E-2</v>
      </c>
      <c r="H252" s="46">
        <f>H244/J244</f>
        <v>5.5555555555555552E-2</v>
      </c>
      <c r="I252" s="47">
        <f>I244/J244</f>
        <v>0</v>
      </c>
      <c r="J252" s="48">
        <f>SUM(F252:I252)</f>
        <v>1</v>
      </c>
      <c r="K252" s="49">
        <f>K244/Q244</f>
        <v>0.33333333333333331</v>
      </c>
      <c r="R252" s="34"/>
      <c r="S252" s="34"/>
      <c r="T252" s="56">
        <f>SUM(T248:T251)</f>
        <v>0.13</v>
      </c>
      <c r="U252" s="34"/>
      <c r="V252" s="34"/>
    </row>
    <row r="253" spans="5:22" hidden="1" x14ac:dyDescent="0.25">
      <c r="E253" s="57"/>
      <c r="F253" s="58"/>
      <c r="G253" s="58"/>
      <c r="H253" s="59"/>
      <c r="I253" s="60"/>
      <c r="J253" s="61"/>
      <c r="K253" s="62"/>
    </row>
    <row r="254" spans="5:22" hidden="1" x14ac:dyDescent="0.25">
      <c r="F254" s="17" t="s">
        <v>473</v>
      </c>
      <c r="G254" s="17" t="s">
        <v>474</v>
      </c>
      <c r="H254" s="17" t="s">
        <v>475</v>
      </c>
      <c r="I254" s="17" t="s">
        <v>476</v>
      </c>
    </row>
    <row r="255" spans="5:22" ht="30" hidden="1" x14ac:dyDescent="0.25">
      <c r="E255" s="6" t="s">
        <v>452</v>
      </c>
      <c r="F255" s="54">
        <v>0.22539999999999999</v>
      </c>
      <c r="G255" s="17"/>
      <c r="H255" s="17"/>
      <c r="I255" s="17"/>
    </row>
    <row r="256" spans="5:22" hidden="1" x14ac:dyDescent="0.25">
      <c r="F256" s="16" t="s">
        <v>477</v>
      </c>
      <c r="I256" s="63"/>
      <c r="R256" s="16">
        <v>4</v>
      </c>
    </row>
    <row r="257" spans="5:22" hidden="1" x14ac:dyDescent="0.25">
      <c r="F257" s="64"/>
      <c r="R257" s="16">
        <v>1</v>
      </c>
    </row>
    <row r="258" spans="5:22" hidden="1" x14ac:dyDescent="0.25">
      <c r="F258" s="63"/>
      <c r="G258" s="63"/>
    </row>
    <row r="259" spans="5:22" hidden="1" x14ac:dyDescent="0.25">
      <c r="E259" s="63"/>
      <c r="F259" s="63"/>
      <c r="G259" s="65"/>
    </row>
    <row r="260" spans="5:22" hidden="1" x14ac:dyDescent="0.25"/>
    <row r="261" spans="5:22" hidden="1" x14ac:dyDescent="0.25">
      <c r="F261" s="66"/>
    </row>
    <row r="262" spans="5:22" hidden="1" x14ac:dyDescent="0.25">
      <c r="F262" s="66"/>
    </row>
    <row r="263" spans="5:22" ht="15" hidden="1" customHeight="1" x14ac:dyDescent="0.25">
      <c r="E263" s="79" t="s">
        <v>460</v>
      </c>
      <c r="F263" s="73" t="s">
        <v>582</v>
      </c>
      <c r="G263" s="73"/>
      <c r="H263" s="73"/>
      <c r="I263" s="73"/>
      <c r="J263" s="73"/>
      <c r="K263" s="3"/>
      <c r="L263" s="3"/>
      <c r="M263" s="1"/>
      <c r="N263" s="1"/>
      <c r="O263" s="1"/>
      <c r="P263" s="1"/>
      <c r="Q263" s="2"/>
    </row>
    <row r="264" spans="5:22" ht="30" hidden="1" x14ac:dyDescent="0.25">
      <c r="E264" s="80"/>
      <c r="F264" s="36" t="s">
        <v>384</v>
      </c>
      <c r="G264" s="37" t="s">
        <v>376</v>
      </c>
      <c r="H264" s="38" t="s">
        <v>388</v>
      </c>
      <c r="I264" s="39" t="s">
        <v>389</v>
      </c>
      <c r="J264" s="40" t="s">
        <v>554</v>
      </c>
      <c r="K264" s="3" t="s">
        <v>558</v>
      </c>
      <c r="L264" s="3" t="s">
        <v>553</v>
      </c>
      <c r="M264" s="14"/>
      <c r="N264" s="14"/>
      <c r="O264" s="14"/>
      <c r="P264" s="14"/>
      <c r="Q264" s="14"/>
    </row>
    <row r="265" spans="5:22" hidden="1" x14ac:dyDescent="0.25">
      <c r="E265" s="41" t="s">
        <v>386</v>
      </c>
      <c r="F265" s="36">
        <v>19</v>
      </c>
      <c r="G265" s="37">
        <v>9</v>
      </c>
      <c r="H265" s="38"/>
      <c r="I265" s="39">
        <v>3</v>
      </c>
      <c r="J265" s="40">
        <f>SUM(F265:I265)</f>
        <v>31</v>
      </c>
      <c r="K265" s="3"/>
      <c r="L265" s="3"/>
      <c r="M265" s="14"/>
      <c r="N265" s="14"/>
      <c r="O265" s="14"/>
      <c r="P265" s="14"/>
      <c r="Q265" s="14"/>
    </row>
    <row r="266" spans="5:22" hidden="1" x14ac:dyDescent="0.25">
      <c r="E266" s="41" t="s">
        <v>387</v>
      </c>
      <c r="F266" s="36">
        <v>2</v>
      </c>
      <c r="G266" s="37">
        <v>1</v>
      </c>
      <c r="H266" s="38"/>
      <c r="I266" s="39"/>
      <c r="J266" s="40">
        <f>SUM(F266:I266)</f>
        <v>3</v>
      </c>
      <c r="K266" s="3"/>
      <c r="L266" s="3"/>
      <c r="M266" s="14"/>
      <c r="N266" s="14"/>
      <c r="O266" s="14"/>
      <c r="P266" s="14"/>
      <c r="Q266" s="14"/>
    </row>
    <row r="267" spans="5:22" hidden="1" x14ac:dyDescent="0.25">
      <c r="E267" s="41" t="s">
        <v>390</v>
      </c>
      <c r="F267" s="36">
        <v>8</v>
      </c>
      <c r="G267" s="37">
        <v>1</v>
      </c>
      <c r="H267" s="38"/>
      <c r="I267" s="39"/>
      <c r="J267" s="40">
        <f t="shared" ref="J267:J268" si="4">SUM(F267:I267)</f>
        <v>9</v>
      </c>
      <c r="K267" s="3">
        <v>1</v>
      </c>
      <c r="L267" s="3"/>
      <c r="M267" s="14"/>
      <c r="N267" s="14"/>
      <c r="O267" s="14"/>
      <c r="P267" s="14"/>
      <c r="Q267" s="14"/>
      <c r="R267" s="34"/>
      <c r="S267" s="34"/>
      <c r="T267" s="34"/>
      <c r="U267" s="34"/>
      <c r="V267" s="34"/>
    </row>
    <row r="268" spans="5:22" hidden="1" x14ac:dyDescent="0.25">
      <c r="E268" s="41" t="s">
        <v>393</v>
      </c>
      <c r="F268" s="36">
        <v>12</v>
      </c>
      <c r="G268" s="37">
        <v>3</v>
      </c>
      <c r="H268" s="38">
        <v>2</v>
      </c>
      <c r="I268" s="39">
        <v>1</v>
      </c>
      <c r="J268" s="40">
        <f t="shared" si="4"/>
        <v>18</v>
      </c>
      <c r="K268" s="3">
        <v>1</v>
      </c>
      <c r="L268" s="3">
        <v>1</v>
      </c>
      <c r="M268" s="14"/>
      <c r="N268" s="14"/>
      <c r="O268" s="14"/>
      <c r="P268" s="14"/>
      <c r="Q268" s="14"/>
      <c r="R268" s="34"/>
      <c r="S268" s="34"/>
      <c r="T268" s="34"/>
      <c r="U268" s="34"/>
      <c r="V268" s="34"/>
    </row>
    <row r="269" spans="5:22" hidden="1" x14ac:dyDescent="0.25">
      <c r="E269" s="41"/>
      <c r="F269" s="36">
        <f>SUM(F265:F268)</f>
        <v>41</v>
      </c>
      <c r="G269" s="37">
        <f t="shared" ref="G269:I269" si="5">SUM(G265:G268)</f>
        <v>14</v>
      </c>
      <c r="H269" s="38">
        <f t="shared" si="5"/>
        <v>2</v>
      </c>
      <c r="I269" s="39">
        <f t="shared" si="5"/>
        <v>4</v>
      </c>
      <c r="J269" s="40">
        <f>SUM(F269:I269)</f>
        <v>61</v>
      </c>
      <c r="K269" s="42">
        <f>SUM(K265:K268)</f>
        <v>2</v>
      </c>
      <c r="L269" s="3">
        <f>SUM(L265:L268)</f>
        <v>1</v>
      </c>
      <c r="M269" s="14"/>
      <c r="N269" s="14"/>
      <c r="O269" s="14"/>
      <c r="P269" s="14"/>
      <c r="Q269" s="14"/>
      <c r="R269" s="34"/>
      <c r="S269" s="34"/>
      <c r="T269" s="34"/>
      <c r="U269" s="34"/>
      <c r="V269" s="34"/>
    </row>
    <row r="270" spans="5:22" hidden="1" x14ac:dyDescent="0.25">
      <c r="R270" s="34"/>
      <c r="S270" s="34"/>
      <c r="T270" s="34"/>
      <c r="U270" s="43">
        <v>0.9</v>
      </c>
      <c r="V270" s="34">
        <v>4</v>
      </c>
    </row>
    <row r="271" spans="5:22" hidden="1" x14ac:dyDescent="0.25">
      <c r="E271" s="41" t="s">
        <v>445</v>
      </c>
      <c r="F271" s="36" t="s">
        <v>384</v>
      </c>
      <c r="G271" s="37" t="s">
        <v>376</v>
      </c>
      <c r="H271" s="38" t="s">
        <v>388</v>
      </c>
      <c r="I271" s="39" t="s">
        <v>389</v>
      </c>
      <c r="J271" s="40" t="s">
        <v>444</v>
      </c>
      <c r="K271" s="3"/>
      <c r="R271" s="34"/>
      <c r="S271" s="34"/>
      <c r="T271" s="34"/>
      <c r="U271" s="34"/>
      <c r="V271" s="34">
        <v>1</v>
      </c>
    </row>
    <row r="272" spans="5:22" hidden="1" x14ac:dyDescent="0.25">
      <c r="E272" s="41" t="s">
        <v>392</v>
      </c>
      <c r="F272" s="44">
        <f>F265/J265</f>
        <v>0.61290322580645162</v>
      </c>
      <c r="G272" s="45">
        <f>G265/J265</f>
        <v>0.29032258064516131</v>
      </c>
      <c r="H272" s="46">
        <f>H265/J265</f>
        <v>0</v>
      </c>
      <c r="I272" s="47">
        <f>I265/J265</f>
        <v>9.6774193548387094E-2</v>
      </c>
      <c r="J272" s="48">
        <f>F272+G272+H272+I272</f>
        <v>1</v>
      </c>
      <c r="K272" s="49"/>
      <c r="Q272" s="50"/>
      <c r="R272" s="34"/>
      <c r="S272" s="34" t="s">
        <v>506</v>
      </c>
      <c r="T272" s="34" t="s">
        <v>507</v>
      </c>
      <c r="U272" s="34"/>
      <c r="V272" s="34"/>
    </row>
    <row r="273" spans="5:22" hidden="1" x14ac:dyDescent="0.25">
      <c r="E273" s="41" t="s">
        <v>236</v>
      </c>
      <c r="F273" s="44">
        <f>F266/J266</f>
        <v>0.66666666666666663</v>
      </c>
      <c r="G273" s="45">
        <f>G266/J266</f>
        <v>0.33333333333333331</v>
      </c>
      <c r="H273" s="46">
        <f>H266/J266</f>
        <v>0</v>
      </c>
      <c r="I273" s="47">
        <f>I266/J266</f>
        <v>0</v>
      </c>
      <c r="J273" s="48">
        <f>F273+G273+H273+I273</f>
        <v>1</v>
      </c>
      <c r="K273" s="49"/>
      <c r="Q273" s="50"/>
      <c r="R273" s="34" t="s">
        <v>448</v>
      </c>
      <c r="S273" s="51">
        <f>90%/4</f>
        <v>0.22500000000000001</v>
      </c>
      <c r="T273" s="43">
        <v>0.13</v>
      </c>
      <c r="U273" s="34"/>
      <c r="V273" s="34"/>
    </row>
    <row r="274" spans="5:22" hidden="1" x14ac:dyDescent="0.25">
      <c r="E274" s="41" t="s">
        <v>0</v>
      </c>
      <c r="F274" s="44">
        <f>F267/J267</f>
        <v>0.88888888888888884</v>
      </c>
      <c r="G274" s="45">
        <f>G267/J267</f>
        <v>0.1111111111111111</v>
      </c>
      <c r="H274" s="46">
        <f>H267/J267</f>
        <v>0</v>
      </c>
      <c r="I274" s="47">
        <f>I267/J267</f>
        <v>0</v>
      </c>
      <c r="J274" s="48">
        <f>F274+G274+H274+I274</f>
        <v>1</v>
      </c>
      <c r="K274" s="49"/>
      <c r="Q274" s="50"/>
      <c r="R274" s="34" t="s">
        <v>449</v>
      </c>
      <c r="S274" s="52">
        <f>S273*2</f>
        <v>0.45</v>
      </c>
      <c r="T274" s="51" t="e">
        <f>(G307*H306)/G306</f>
        <v>#DIV/0!</v>
      </c>
      <c r="U274" s="34"/>
      <c r="V274" s="34"/>
    </row>
    <row r="275" spans="5:22" hidden="1" x14ac:dyDescent="0.25">
      <c r="E275" s="41" t="s">
        <v>393</v>
      </c>
      <c r="F275" s="44">
        <f>F268/J268</f>
        <v>0.66666666666666663</v>
      </c>
      <c r="G275" s="45">
        <f>G268/J268</f>
        <v>0.16666666666666666</v>
      </c>
      <c r="H275" s="46">
        <f>H268/J268</f>
        <v>0.1111111111111111</v>
      </c>
      <c r="I275" s="47">
        <f>I268/J268</f>
        <v>5.5555555555555552E-2</v>
      </c>
      <c r="J275" s="48">
        <f>F275+G275+H275+I275</f>
        <v>1</v>
      </c>
      <c r="K275" s="49"/>
      <c r="Q275" s="50"/>
      <c r="R275" s="34" t="s">
        <v>450</v>
      </c>
      <c r="S275" s="51">
        <f>S274+S273</f>
        <v>0.67500000000000004</v>
      </c>
      <c r="T275" s="34"/>
      <c r="U275" s="34"/>
      <c r="V275" s="34"/>
    </row>
    <row r="276" spans="5:22" hidden="1" x14ac:dyDescent="0.25">
      <c r="F276" s="53"/>
      <c r="G276" s="53"/>
      <c r="H276" s="53"/>
      <c r="I276" s="53"/>
      <c r="K276" s="50"/>
      <c r="Q276" s="50"/>
      <c r="R276" s="34" t="s">
        <v>451</v>
      </c>
      <c r="S276" s="51">
        <f>S275+S273</f>
        <v>0.9</v>
      </c>
      <c r="T276" s="34"/>
      <c r="U276" s="34"/>
      <c r="V276" s="34"/>
    </row>
    <row r="277" spans="5:22" hidden="1" x14ac:dyDescent="0.25">
      <c r="E277" s="41" t="s">
        <v>447</v>
      </c>
      <c r="F277" s="54">
        <f>F269/J269</f>
        <v>0.67213114754098358</v>
      </c>
      <c r="G277" s="55">
        <f>G269/J269</f>
        <v>0.22950819672131148</v>
      </c>
      <c r="H277" s="46">
        <f>H269/J269</f>
        <v>3.2786885245901641E-2</v>
      </c>
      <c r="I277" s="47">
        <f>I269/J269</f>
        <v>6.5573770491803282E-2</v>
      </c>
      <c r="J277" s="48">
        <f>SUM(F277:I277)</f>
        <v>1</v>
      </c>
      <c r="K277" s="49"/>
      <c r="R277" s="34"/>
      <c r="S277" s="34"/>
      <c r="T277" s="56" t="e">
        <f>SUM(T273:T276)</f>
        <v>#DIV/0!</v>
      </c>
      <c r="U277" s="34"/>
      <c r="V277" s="34"/>
    </row>
    <row r="278" spans="5:22" hidden="1" x14ac:dyDescent="0.25">
      <c r="F278" s="66"/>
      <c r="R278" s="34"/>
      <c r="S278" s="34"/>
      <c r="T278" s="34"/>
      <c r="U278" s="34"/>
      <c r="V278" s="34"/>
    </row>
    <row r="279" spans="5:22" hidden="1" x14ac:dyDescent="0.25">
      <c r="F279" s="66"/>
      <c r="G279" s="63">
        <f>F277+G277</f>
        <v>0.90163934426229508</v>
      </c>
      <c r="R279" s="34"/>
      <c r="S279" s="34"/>
      <c r="T279" s="34"/>
      <c r="U279" s="34"/>
      <c r="V279" s="34"/>
    </row>
    <row r="280" spans="5:22" x14ac:dyDescent="0.25">
      <c r="F280" s="66"/>
      <c r="R280" s="34"/>
      <c r="S280" s="34"/>
      <c r="T280" s="34"/>
      <c r="U280" s="34"/>
      <c r="V280" s="34"/>
    </row>
    <row r="281" spans="5:22" x14ac:dyDescent="0.25">
      <c r="F281" s="66"/>
      <c r="R281" s="34"/>
      <c r="S281" s="34"/>
      <c r="T281" s="34"/>
      <c r="U281" s="34"/>
      <c r="V281" s="34"/>
    </row>
    <row r="282" spans="5:22" x14ac:dyDescent="0.25">
      <c r="F282" s="66"/>
      <c r="R282" s="34"/>
      <c r="S282" s="34"/>
      <c r="T282" s="34"/>
      <c r="U282" s="34"/>
      <c r="V282" s="34"/>
    </row>
    <row r="283" spans="5:22" x14ac:dyDescent="0.25">
      <c r="E283" s="73" t="s">
        <v>460</v>
      </c>
      <c r="F283" s="73" t="s">
        <v>614</v>
      </c>
      <c r="G283" s="73"/>
      <c r="H283" s="73"/>
      <c r="I283" s="73"/>
      <c r="J283" s="73"/>
      <c r="K283" s="3"/>
      <c r="L283" s="3"/>
      <c r="R283" s="34"/>
      <c r="S283" s="34"/>
      <c r="T283" s="34"/>
      <c r="U283" s="34"/>
      <c r="V283" s="34"/>
    </row>
    <row r="284" spans="5:22" ht="30" x14ac:dyDescent="0.25">
      <c r="E284" s="73"/>
      <c r="F284" s="36" t="s">
        <v>384</v>
      </c>
      <c r="G284" s="37" t="s">
        <v>376</v>
      </c>
      <c r="H284" s="38" t="s">
        <v>388</v>
      </c>
      <c r="I284" s="39" t="s">
        <v>389</v>
      </c>
      <c r="J284" s="40" t="s">
        <v>554</v>
      </c>
      <c r="K284" s="3"/>
      <c r="L284" s="3" t="s">
        <v>595</v>
      </c>
      <c r="R284" s="34"/>
      <c r="S284" s="34"/>
      <c r="T284" s="34"/>
      <c r="U284" s="34"/>
      <c r="V284" s="34"/>
    </row>
    <row r="285" spans="5:22" x14ac:dyDescent="0.25">
      <c r="E285" s="41" t="s">
        <v>386</v>
      </c>
      <c r="F285" s="36">
        <v>20</v>
      </c>
      <c r="G285" s="37">
        <v>5</v>
      </c>
      <c r="H285" s="38">
        <v>0</v>
      </c>
      <c r="I285" s="39">
        <v>2</v>
      </c>
      <c r="J285" s="40">
        <f>SUM(F285:I285)</f>
        <v>27</v>
      </c>
      <c r="K285" s="3"/>
      <c r="L285" s="3">
        <v>1</v>
      </c>
      <c r="R285" s="34"/>
      <c r="S285" s="34"/>
      <c r="T285" s="34"/>
      <c r="U285" s="34"/>
      <c r="V285" s="34"/>
    </row>
    <row r="286" spans="5:22" x14ac:dyDescent="0.25">
      <c r="E286" s="41" t="s">
        <v>387</v>
      </c>
      <c r="F286" s="36">
        <v>2</v>
      </c>
      <c r="G286" s="37">
        <v>1</v>
      </c>
      <c r="H286" s="38"/>
      <c r="I286" s="39"/>
      <c r="J286" s="40">
        <f>SUM(F286:I286)</f>
        <v>3</v>
      </c>
      <c r="K286" s="3"/>
      <c r="L286" s="3"/>
      <c r="R286" s="34"/>
      <c r="S286" s="34"/>
      <c r="T286" s="34"/>
      <c r="U286" s="34"/>
      <c r="V286" s="34"/>
    </row>
    <row r="287" spans="5:22" x14ac:dyDescent="0.25">
      <c r="E287" s="41" t="s">
        <v>390</v>
      </c>
      <c r="F287" s="36">
        <v>11</v>
      </c>
      <c r="G287" s="37"/>
      <c r="H287" s="38"/>
      <c r="I287" s="39"/>
      <c r="J287" s="40">
        <f t="shared" ref="J287:J288" si="6">SUM(F287:I287)</f>
        <v>11</v>
      </c>
      <c r="K287" s="3"/>
      <c r="L287" s="3"/>
      <c r="M287" s="16"/>
      <c r="N287" s="16"/>
      <c r="O287" s="16"/>
      <c r="P287" s="16"/>
      <c r="Q287" s="16"/>
    </row>
    <row r="288" spans="5:22" x14ac:dyDescent="0.25">
      <c r="E288" s="41" t="s">
        <v>393</v>
      </c>
      <c r="F288" s="36">
        <v>13</v>
      </c>
      <c r="G288" s="37">
        <v>3</v>
      </c>
      <c r="H288" s="38"/>
      <c r="I288" s="39">
        <v>3</v>
      </c>
      <c r="J288" s="40">
        <f t="shared" si="6"/>
        <v>19</v>
      </c>
      <c r="K288" s="3"/>
      <c r="L288" s="3">
        <v>1</v>
      </c>
      <c r="M288" s="16"/>
      <c r="N288" s="16"/>
      <c r="O288" s="16"/>
      <c r="P288" s="16"/>
      <c r="Q288" s="16"/>
    </row>
    <row r="289" spans="5:17" x14ac:dyDescent="0.25">
      <c r="E289" s="41"/>
      <c r="F289" s="36">
        <f>SUM(F285:F288)</f>
        <v>46</v>
      </c>
      <c r="G289" s="37">
        <f t="shared" ref="G289:I289" si="7">SUM(G285:G288)</f>
        <v>9</v>
      </c>
      <c r="H289" s="38">
        <f t="shared" si="7"/>
        <v>0</v>
      </c>
      <c r="I289" s="39">
        <f t="shared" si="7"/>
        <v>5</v>
      </c>
      <c r="J289" s="40">
        <f>SUM(F289:I289)</f>
        <v>60</v>
      </c>
      <c r="K289" s="42"/>
      <c r="L289" s="3"/>
    </row>
    <row r="291" spans="5:17" x14ac:dyDescent="0.25">
      <c r="E291" s="41" t="s">
        <v>445</v>
      </c>
      <c r="F291" s="36" t="s">
        <v>384</v>
      </c>
      <c r="G291" s="37" t="s">
        <v>376</v>
      </c>
      <c r="H291" s="38" t="s">
        <v>388</v>
      </c>
      <c r="I291" s="39" t="s">
        <v>389</v>
      </c>
      <c r="J291" s="40" t="s">
        <v>444</v>
      </c>
      <c r="K291" s="3"/>
    </row>
    <row r="292" spans="5:17" ht="43.5" customHeight="1" x14ac:dyDescent="0.25">
      <c r="E292" s="41" t="s">
        <v>392</v>
      </c>
      <c r="F292" s="44">
        <f>F285/J285</f>
        <v>0.7407407407407407</v>
      </c>
      <c r="G292" s="45">
        <f>G285/J285</f>
        <v>0.18518518518518517</v>
      </c>
      <c r="H292" s="46">
        <f>H285/J285</f>
        <v>0</v>
      </c>
      <c r="I292" s="47">
        <f>I285/J285</f>
        <v>7.407407407407407E-2</v>
      </c>
      <c r="J292" s="48">
        <f>F292+G292+H292+I292</f>
        <v>0.99999999999999989</v>
      </c>
      <c r="K292" s="49"/>
    </row>
    <row r="293" spans="5:17" ht="42" customHeight="1" x14ac:dyDescent="0.25">
      <c r="E293" s="41" t="s">
        <v>236</v>
      </c>
      <c r="F293" s="44">
        <f>F286/J286</f>
        <v>0.66666666666666663</v>
      </c>
      <c r="G293" s="45">
        <f>G286/J286</f>
        <v>0.33333333333333331</v>
      </c>
      <c r="H293" s="46">
        <f>H286/J286</f>
        <v>0</v>
      </c>
      <c r="I293" s="47">
        <f>I286/J286</f>
        <v>0</v>
      </c>
      <c r="J293" s="48">
        <f>F293+G293+H293+I293</f>
        <v>1</v>
      </c>
      <c r="K293" s="49"/>
    </row>
    <row r="294" spans="5:17" ht="42" customHeight="1" x14ac:dyDescent="0.25">
      <c r="E294" s="41" t="s">
        <v>0</v>
      </c>
      <c r="F294" s="44">
        <f>F287/J287</f>
        <v>1</v>
      </c>
      <c r="G294" s="45">
        <f>G287/J287</f>
        <v>0</v>
      </c>
      <c r="H294" s="46">
        <f>H287/J287</f>
        <v>0</v>
      </c>
      <c r="I294" s="47">
        <f>I287/J287</f>
        <v>0</v>
      </c>
      <c r="J294" s="48">
        <f>F294+G294+H294+I294</f>
        <v>1</v>
      </c>
      <c r="K294" s="49"/>
    </row>
    <row r="295" spans="5:17" ht="36" customHeight="1" x14ac:dyDescent="0.25">
      <c r="E295" s="41" t="s">
        <v>393</v>
      </c>
      <c r="F295" s="44">
        <f>F288/J288</f>
        <v>0.68421052631578949</v>
      </c>
      <c r="G295" s="45">
        <f>G288/J288</f>
        <v>0.15789473684210525</v>
      </c>
      <c r="H295" s="46">
        <f>H288/J288</f>
        <v>0</v>
      </c>
      <c r="I295" s="47">
        <f>I288/J288</f>
        <v>0.15789473684210525</v>
      </c>
      <c r="J295" s="48">
        <f>F295+G295+H295+I295</f>
        <v>1</v>
      </c>
      <c r="K295" s="49"/>
    </row>
    <row r="296" spans="5:17" ht="47.25" customHeight="1" x14ac:dyDescent="0.25">
      <c r="F296" s="53"/>
      <c r="G296" s="53"/>
      <c r="H296" s="53"/>
      <c r="I296" s="53"/>
      <c r="K296" s="50"/>
      <c r="M296" s="16"/>
      <c r="N296" s="16"/>
      <c r="O296" s="16"/>
      <c r="P296" s="16"/>
      <c r="Q296" s="16"/>
    </row>
    <row r="297" spans="5:17" x14ac:dyDescent="0.25">
      <c r="E297" s="41" t="s">
        <v>447</v>
      </c>
      <c r="F297" s="54">
        <f>F289/J289</f>
        <v>0.76666666666666672</v>
      </c>
      <c r="G297" s="55">
        <f>G289/J289</f>
        <v>0.15</v>
      </c>
      <c r="H297" s="46">
        <f>H289/J289</f>
        <v>0</v>
      </c>
      <c r="I297" s="47">
        <f>I289/J289</f>
        <v>8.3333333333333329E-2</v>
      </c>
      <c r="J297" s="48">
        <f>SUM(F297:I297)</f>
        <v>1</v>
      </c>
      <c r="K297" s="49"/>
    </row>
    <row r="298" spans="5:17" x14ac:dyDescent="0.25">
      <c r="E298" s="57"/>
      <c r="F298" s="58"/>
      <c r="G298" s="58"/>
      <c r="H298" s="59"/>
      <c r="I298" s="60"/>
      <c r="J298" s="61"/>
      <c r="K298" s="62"/>
    </row>
    <row r="299" spans="5:17" x14ac:dyDescent="0.25">
      <c r="E299" s="57"/>
      <c r="F299" s="67"/>
      <c r="G299" s="58"/>
      <c r="H299" s="59"/>
      <c r="I299" s="60"/>
      <c r="J299" s="61"/>
      <c r="K299" s="62"/>
    </row>
    <row r="300" spans="5:17" x14ac:dyDescent="0.25">
      <c r="E300" s="57"/>
      <c r="F300" s="58"/>
      <c r="G300" s="58"/>
      <c r="H300" s="59"/>
      <c r="I300" s="60"/>
      <c r="J300" s="61"/>
      <c r="K300" s="62"/>
    </row>
    <row r="301" spans="5:17" x14ac:dyDescent="0.25">
      <c r="E301" s="57"/>
      <c r="F301" s="58"/>
      <c r="G301" s="58"/>
      <c r="H301" s="59"/>
      <c r="I301" s="60"/>
      <c r="J301" s="61"/>
      <c r="K301" s="62"/>
    </row>
    <row r="302" spans="5:17" x14ac:dyDescent="0.25">
      <c r="E302" s="57"/>
      <c r="F302" s="58"/>
      <c r="G302" s="58"/>
      <c r="H302" s="59"/>
      <c r="I302" s="60"/>
      <c r="J302" s="61"/>
      <c r="K302" s="62"/>
    </row>
  </sheetData>
  <sheetProtection password="D08C" sheet="1" objects="1" scenarios="1"/>
  <mergeCells count="765">
    <mergeCell ref="K228:K230"/>
    <mergeCell ref="L228:L230"/>
    <mergeCell ref="M228:M230"/>
    <mergeCell ref="N228:N230"/>
    <mergeCell ref="O228:O230"/>
    <mergeCell ref="Q228:Q230"/>
    <mergeCell ref="I5:I6"/>
    <mergeCell ref="J5:J6"/>
    <mergeCell ref="K5:K6"/>
    <mergeCell ref="L5:L6"/>
    <mergeCell ref="M5:M6"/>
    <mergeCell ref="N5:N6"/>
    <mergeCell ref="O5:O6"/>
    <mergeCell ref="Q5:Q6"/>
    <mergeCell ref="Q7:Q10"/>
    <mergeCell ref="J220:J223"/>
    <mergeCell ref="K220:K223"/>
    <mergeCell ref="L220:L223"/>
    <mergeCell ref="M220:M223"/>
    <mergeCell ref="N220:N223"/>
    <mergeCell ref="O220:O223"/>
    <mergeCell ref="Q220:Q223"/>
    <mergeCell ref="J224:J227"/>
    <mergeCell ref="K224:K227"/>
    <mergeCell ref="L224:L227"/>
    <mergeCell ref="M224:M227"/>
    <mergeCell ref="N224:N227"/>
    <mergeCell ref="O224:O227"/>
    <mergeCell ref="Q224:Q227"/>
    <mergeCell ref="K204:K219"/>
    <mergeCell ref="L204:L219"/>
    <mergeCell ref="M204:M219"/>
    <mergeCell ref="O204:O219"/>
    <mergeCell ref="Q204:Q219"/>
    <mergeCell ref="N204:N219"/>
    <mergeCell ref="K196:K199"/>
    <mergeCell ref="L196:L199"/>
    <mergeCell ref="M196:M199"/>
    <mergeCell ref="N196:N199"/>
    <mergeCell ref="O196:O199"/>
    <mergeCell ref="Q196:Q199"/>
    <mergeCell ref="L183:L186"/>
    <mergeCell ref="M183:M186"/>
    <mergeCell ref="N183:N186"/>
    <mergeCell ref="O183:O186"/>
    <mergeCell ref="Q183:Q186"/>
    <mergeCell ref="P196:P199"/>
    <mergeCell ref="N161:N163"/>
    <mergeCell ref="O161:O163"/>
    <mergeCell ref="M164:M176"/>
    <mergeCell ref="N164:N176"/>
    <mergeCell ref="M153:M160"/>
    <mergeCell ref="N153:N160"/>
    <mergeCell ref="O153:O160"/>
    <mergeCell ref="Q153:Q160"/>
    <mergeCell ref="Q131:Q135"/>
    <mergeCell ref="K183:K186"/>
    <mergeCell ref="D111:D112"/>
    <mergeCell ref="E111:E112"/>
    <mergeCell ref="F111:F112"/>
    <mergeCell ref="G111:G112"/>
    <mergeCell ref="J161:J163"/>
    <mergeCell ref="K161:K163"/>
    <mergeCell ref="L161:L163"/>
    <mergeCell ref="M161:M163"/>
    <mergeCell ref="K179:K182"/>
    <mergeCell ref="K177:K178"/>
    <mergeCell ref="L177:L178"/>
    <mergeCell ref="M177:M178"/>
    <mergeCell ref="N177:N178"/>
    <mergeCell ref="O177:O178"/>
    <mergeCell ref="Q177:Q178"/>
    <mergeCell ref="L179:L182"/>
    <mergeCell ref="M179:M182"/>
    <mergeCell ref="N179:N182"/>
    <mergeCell ref="O179:O182"/>
    <mergeCell ref="Q179:Q182"/>
    <mergeCell ref="J143:J147"/>
    <mergeCell ref="K143:K147"/>
    <mergeCell ref="L143:L147"/>
    <mergeCell ref="M143:M147"/>
    <mergeCell ref="N143:N147"/>
    <mergeCell ref="O143:O147"/>
    <mergeCell ref="Q143:Q147"/>
    <mergeCell ref="P143:P147"/>
    <mergeCell ref="K200:K203"/>
    <mergeCell ref="L200:L203"/>
    <mergeCell ref="M200:M203"/>
    <mergeCell ref="N200:N203"/>
    <mergeCell ref="O200:O203"/>
    <mergeCell ref="Q200:Q203"/>
    <mergeCell ref="O164:O176"/>
    <mergeCell ref="Q164:Q176"/>
    <mergeCell ref="J164:J176"/>
    <mergeCell ref="J191:J195"/>
    <mergeCell ref="K191:K195"/>
    <mergeCell ref="L191:L195"/>
    <mergeCell ref="M191:M195"/>
    <mergeCell ref="N191:N195"/>
    <mergeCell ref="O191:O195"/>
    <mergeCell ref="Q191:Q195"/>
    <mergeCell ref="Q161:Q163"/>
    <mergeCell ref="K164:K176"/>
    <mergeCell ref="L164:L176"/>
    <mergeCell ref="J118:J121"/>
    <mergeCell ref="K118:K121"/>
    <mergeCell ref="L118:L121"/>
    <mergeCell ref="M118:M121"/>
    <mergeCell ref="N118:N121"/>
    <mergeCell ref="O118:O121"/>
    <mergeCell ref="Q118:Q121"/>
    <mergeCell ref="J125:J128"/>
    <mergeCell ref="K125:K128"/>
    <mergeCell ref="L125:L128"/>
    <mergeCell ref="M125:M128"/>
    <mergeCell ref="N125:N128"/>
    <mergeCell ref="O125:O128"/>
    <mergeCell ref="Q125:Q128"/>
    <mergeCell ref="J136:J140"/>
    <mergeCell ref="K136:K140"/>
    <mergeCell ref="L136:L140"/>
    <mergeCell ref="M136:M140"/>
    <mergeCell ref="N136:N140"/>
    <mergeCell ref="O136:O140"/>
    <mergeCell ref="Q136:Q140"/>
    <mergeCell ref="J131:J135"/>
    <mergeCell ref="J114:J117"/>
    <mergeCell ref="K114:K117"/>
    <mergeCell ref="L114:L117"/>
    <mergeCell ref="M114:M117"/>
    <mergeCell ref="N114:N117"/>
    <mergeCell ref="O114:O117"/>
    <mergeCell ref="K131:K135"/>
    <mergeCell ref="L131:L135"/>
    <mergeCell ref="M131:M135"/>
    <mergeCell ref="N131:N135"/>
    <mergeCell ref="O131:O135"/>
    <mergeCell ref="Q107:Q110"/>
    <mergeCell ref="J111:J112"/>
    <mergeCell ref="K111:K112"/>
    <mergeCell ref="L111:L112"/>
    <mergeCell ref="M111:M112"/>
    <mergeCell ref="N111:N112"/>
    <mergeCell ref="O111:O112"/>
    <mergeCell ref="Q111:Q112"/>
    <mergeCell ref="P111:P112"/>
    <mergeCell ref="O75:O78"/>
    <mergeCell ref="N75:N78"/>
    <mergeCell ref="L75:L78"/>
    <mergeCell ref="M75:M78"/>
    <mergeCell ref="Q75:Q78"/>
    <mergeCell ref="J80:J83"/>
    <mergeCell ref="K80:K83"/>
    <mergeCell ref="L80:L83"/>
    <mergeCell ref="M80:M83"/>
    <mergeCell ref="N80:N83"/>
    <mergeCell ref="O80:O83"/>
    <mergeCell ref="Q80:Q83"/>
    <mergeCell ref="P75:P78"/>
    <mergeCell ref="P80:P83"/>
    <mergeCell ref="N66:N69"/>
    <mergeCell ref="O66:O69"/>
    <mergeCell ref="Q66:Q69"/>
    <mergeCell ref="K71:K74"/>
    <mergeCell ref="J71:J74"/>
    <mergeCell ref="L71:L74"/>
    <mergeCell ref="M71:M74"/>
    <mergeCell ref="N71:N74"/>
    <mergeCell ref="O71:O74"/>
    <mergeCell ref="Q71:Q74"/>
    <mergeCell ref="Q43:Q44"/>
    <mergeCell ref="O54:O57"/>
    <mergeCell ref="M43:M44"/>
    <mergeCell ref="M54:M57"/>
    <mergeCell ref="Q45:Q46"/>
    <mergeCell ref="O47:O48"/>
    <mergeCell ref="N47:N48"/>
    <mergeCell ref="M47:M48"/>
    <mergeCell ref="Q47:Q48"/>
    <mergeCell ref="N50:N53"/>
    <mergeCell ref="O50:O53"/>
    <mergeCell ref="Q50:Q53"/>
    <mergeCell ref="Q54:Q57"/>
    <mergeCell ref="P43:P44"/>
    <mergeCell ref="P45:P46"/>
    <mergeCell ref="K2:L2"/>
    <mergeCell ref="E225:E227"/>
    <mergeCell ref="A228:A230"/>
    <mergeCell ref="B228:B230"/>
    <mergeCell ref="C228:C230"/>
    <mergeCell ref="D228:D230"/>
    <mergeCell ref="E228:E230"/>
    <mergeCell ref="F228:F230"/>
    <mergeCell ref="G228:G230"/>
    <mergeCell ref="A224:A227"/>
    <mergeCell ref="B224:B227"/>
    <mergeCell ref="C224:C227"/>
    <mergeCell ref="D224:D227"/>
    <mergeCell ref="F224:F227"/>
    <mergeCell ref="G224:G227"/>
    <mergeCell ref="B220:B223"/>
    <mergeCell ref="E220:E223"/>
    <mergeCell ref="F220:F223"/>
    <mergeCell ref="G220:G223"/>
    <mergeCell ref="G200:G203"/>
    <mergeCell ref="J26:J27"/>
    <mergeCell ref="K26:K27"/>
    <mergeCell ref="L26:L27"/>
    <mergeCell ref="J62:J65"/>
    <mergeCell ref="A191:A203"/>
    <mergeCell ref="B191:B195"/>
    <mergeCell ref="C191:C203"/>
    <mergeCell ref="D191:D195"/>
    <mergeCell ref="E191:E195"/>
    <mergeCell ref="F191:F195"/>
    <mergeCell ref="D233:D236"/>
    <mergeCell ref="E263:E264"/>
    <mergeCell ref="F263:J263"/>
    <mergeCell ref="I220:I223"/>
    <mergeCell ref="I224:I227"/>
    <mergeCell ref="I228:I230"/>
    <mergeCell ref="J204:J219"/>
    <mergeCell ref="J228:J230"/>
    <mergeCell ref="J196:J199"/>
    <mergeCell ref="J200:J203"/>
    <mergeCell ref="G177:G178"/>
    <mergeCell ref="H177:H178"/>
    <mergeCell ref="G187:G190"/>
    <mergeCell ref="H164:H176"/>
    <mergeCell ref="J177:J178"/>
    <mergeCell ref="J179:J182"/>
    <mergeCell ref="H179:H182"/>
    <mergeCell ref="J183:J186"/>
    <mergeCell ref="A204:A223"/>
    <mergeCell ref="B204:B219"/>
    <mergeCell ref="C204:C223"/>
    <mergeCell ref="D204:D223"/>
    <mergeCell ref="E204:E219"/>
    <mergeCell ref="F204:F219"/>
    <mergeCell ref="G204:G219"/>
    <mergeCell ref="H204:H219"/>
    <mergeCell ref="G191:G195"/>
    <mergeCell ref="B196:B203"/>
    <mergeCell ref="D196:D203"/>
    <mergeCell ref="E196:E199"/>
    <mergeCell ref="F196:F199"/>
    <mergeCell ref="G196:G199"/>
    <mergeCell ref="E200:E203"/>
    <mergeCell ref="F200:F203"/>
    <mergeCell ref="A179:A190"/>
    <mergeCell ref="B179:B182"/>
    <mergeCell ref="C179:C190"/>
    <mergeCell ref="D179:D190"/>
    <mergeCell ref="E179:E182"/>
    <mergeCell ref="F179:F182"/>
    <mergeCell ref="G179:G182"/>
    <mergeCell ref="B183:B186"/>
    <mergeCell ref="A164:A178"/>
    <mergeCell ref="B164:B176"/>
    <mergeCell ref="C164:C178"/>
    <mergeCell ref="D164:D176"/>
    <mergeCell ref="E164:E176"/>
    <mergeCell ref="F164:F176"/>
    <mergeCell ref="G164:G176"/>
    <mergeCell ref="E183:E186"/>
    <mergeCell ref="F183:F186"/>
    <mergeCell ref="B187:B190"/>
    <mergeCell ref="E187:E190"/>
    <mergeCell ref="F187:F190"/>
    <mergeCell ref="B177:B178"/>
    <mergeCell ref="D177:D178"/>
    <mergeCell ref="E177:E178"/>
    <mergeCell ref="F177:F178"/>
    <mergeCell ref="H153:H160"/>
    <mergeCell ref="B161:B163"/>
    <mergeCell ref="D161:D163"/>
    <mergeCell ref="E161:E163"/>
    <mergeCell ref="F161:F163"/>
    <mergeCell ref="G161:G163"/>
    <mergeCell ref="A153:A163"/>
    <mergeCell ref="B153:B160"/>
    <mergeCell ref="C153:C163"/>
    <mergeCell ref="D153:D160"/>
    <mergeCell ref="E153:E160"/>
    <mergeCell ref="F153:F160"/>
    <mergeCell ref="F141:F142"/>
    <mergeCell ref="G141:G142"/>
    <mergeCell ref="H141:H142"/>
    <mergeCell ref="B143:B147"/>
    <mergeCell ref="C143:C147"/>
    <mergeCell ref="D143:D147"/>
    <mergeCell ref="E143:E147"/>
    <mergeCell ref="F143:F147"/>
    <mergeCell ref="G143:G147"/>
    <mergeCell ref="A141:A152"/>
    <mergeCell ref="B141:B142"/>
    <mergeCell ref="C141:C142"/>
    <mergeCell ref="D141:D142"/>
    <mergeCell ref="E141:E142"/>
    <mergeCell ref="B148:B152"/>
    <mergeCell ref="C148:C152"/>
    <mergeCell ref="D148:D152"/>
    <mergeCell ref="E148:E152"/>
    <mergeCell ref="D131:D135"/>
    <mergeCell ref="E131:E135"/>
    <mergeCell ref="F131:F135"/>
    <mergeCell ref="G131:G135"/>
    <mergeCell ref="E125:E128"/>
    <mergeCell ref="F125:F128"/>
    <mergeCell ref="A130:A140"/>
    <mergeCell ref="B130:B140"/>
    <mergeCell ref="C130:C140"/>
    <mergeCell ref="D136:D140"/>
    <mergeCell ref="E136:E140"/>
    <mergeCell ref="F136:F140"/>
    <mergeCell ref="G136:G140"/>
    <mergeCell ref="A122:A123"/>
    <mergeCell ref="C122:C123"/>
    <mergeCell ref="A124:A128"/>
    <mergeCell ref="C124:C128"/>
    <mergeCell ref="B125:B128"/>
    <mergeCell ref="D125:D128"/>
    <mergeCell ref="A111:A121"/>
    <mergeCell ref="B111:B112"/>
    <mergeCell ref="C111:C112"/>
    <mergeCell ref="B118:B121"/>
    <mergeCell ref="D118:D121"/>
    <mergeCell ref="E118:E121"/>
    <mergeCell ref="F118:F121"/>
    <mergeCell ref="G118:G121"/>
    <mergeCell ref="B114:B117"/>
    <mergeCell ref="D114:D117"/>
    <mergeCell ref="F114:F117"/>
    <mergeCell ref="G114:G116"/>
    <mergeCell ref="E115:E117"/>
    <mergeCell ref="H111:H112"/>
    <mergeCell ref="C113:C121"/>
    <mergeCell ref="J103:J106"/>
    <mergeCell ref="Q103:Q106"/>
    <mergeCell ref="D107:D110"/>
    <mergeCell ref="E107:E110"/>
    <mergeCell ref="F107:F110"/>
    <mergeCell ref="C103:C110"/>
    <mergeCell ref="D103:D106"/>
    <mergeCell ref="E103:E106"/>
    <mergeCell ref="F103:F106"/>
    <mergeCell ref="G103:G106"/>
    <mergeCell ref="K103:K106"/>
    <mergeCell ref="L103:L106"/>
    <mergeCell ref="M103:M106"/>
    <mergeCell ref="N103:N106"/>
    <mergeCell ref="O103:O106"/>
    <mergeCell ref="J107:J110"/>
    <mergeCell ref="K107:K110"/>
    <mergeCell ref="L107:L110"/>
    <mergeCell ref="M107:M110"/>
    <mergeCell ref="N107:N110"/>
    <mergeCell ref="O107:O110"/>
    <mergeCell ref="Q114:Q117"/>
    <mergeCell ref="Q84:Q98"/>
    <mergeCell ref="C85:C102"/>
    <mergeCell ref="D99:D102"/>
    <mergeCell ref="E99:E102"/>
    <mergeCell ref="F99:F102"/>
    <mergeCell ref="G99:G102"/>
    <mergeCell ref="J99:J102"/>
    <mergeCell ref="Q99:Q102"/>
    <mergeCell ref="K84:K98"/>
    <mergeCell ref="L84:L98"/>
    <mergeCell ref="M84:M98"/>
    <mergeCell ref="N84:N98"/>
    <mergeCell ref="O84:O98"/>
    <mergeCell ref="K99:K102"/>
    <mergeCell ref="L99:L102"/>
    <mergeCell ref="M99:M102"/>
    <mergeCell ref="N99:N102"/>
    <mergeCell ref="O99:O102"/>
    <mergeCell ref="P84:P98"/>
    <mergeCell ref="P99:P102"/>
    <mergeCell ref="A84:A110"/>
    <mergeCell ref="B84:B102"/>
    <mergeCell ref="D84:D98"/>
    <mergeCell ref="E84:E98"/>
    <mergeCell ref="F84:F98"/>
    <mergeCell ref="G84:G98"/>
    <mergeCell ref="H84:H98"/>
    <mergeCell ref="B103:B110"/>
    <mergeCell ref="A79:A83"/>
    <mergeCell ref="B80:B83"/>
    <mergeCell ref="C80:C83"/>
    <mergeCell ref="D80:D83"/>
    <mergeCell ref="E80:E83"/>
    <mergeCell ref="F80:F83"/>
    <mergeCell ref="C71:C78"/>
    <mergeCell ref="D71:D78"/>
    <mergeCell ref="E71:E74"/>
    <mergeCell ref="F71:F74"/>
    <mergeCell ref="G71:G74"/>
    <mergeCell ref="E75:E78"/>
    <mergeCell ref="F75:F78"/>
    <mergeCell ref="G75:G78"/>
    <mergeCell ref="A66:A78"/>
    <mergeCell ref="B66:B69"/>
    <mergeCell ref="C66:C69"/>
    <mergeCell ref="D66:D69"/>
    <mergeCell ref="E66:E69"/>
    <mergeCell ref="F66:F69"/>
    <mergeCell ref="G66:G69"/>
    <mergeCell ref="B71:B78"/>
    <mergeCell ref="A62:A65"/>
    <mergeCell ref="B62:B65"/>
    <mergeCell ref="C62:C65"/>
    <mergeCell ref="D62:D65"/>
    <mergeCell ref="E62:E65"/>
    <mergeCell ref="F62:F65"/>
    <mergeCell ref="D54:D57"/>
    <mergeCell ref="E54:E57"/>
    <mergeCell ref="F54:F57"/>
    <mergeCell ref="F58:F61"/>
    <mergeCell ref="B49:B61"/>
    <mergeCell ref="C50:C61"/>
    <mergeCell ref="D50:D53"/>
    <mergeCell ref="E50:E53"/>
    <mergeCell ref="F50:F53"/>
    <mergeCell ref="G50:G53"/>
    <mergeCell ref="L50:L53"/>
    <mergeCell ref="A24:A27"/>
    <mergeCell ref="B24:B27"/>
    <mergeCell ref="C24:C25"/>
    <mergeCell ref="D24:D25"/>
    <mergeCell ref="E24:E25"/>
    <mergeCell ref="F24:F25"/>
    <mergeCell ref="G24:G25"/>
    <mergeCell ref="H24:H25"/>
    <mergeCell ref="H28:H31"/>
    <mergeCell ref="A28:A61"/>
    <mergeCell ref="B28:B35"/>
    <mergeCell ref="C28:C35"/>
    <mergeCell ref="D28:D35"/>
    <mergeCell ref="E28:E31"/>
    <mergeCell ref="F28:F31"/>
    <mergeCell ref="G28:G31"/>
    <mergeCell ref="D43:D44"/>
    <mergeCell ref="E43:E44"/>
    <mergeCell ref="G43:G44"/>
    <mergeCell ref="H43:H44"/>
    <mergeCell ref="D45:D46"/>
    <mergeCell ref="G54:G57"/>
    <mergeCell ref="D58:D61"/>
    <mergeCell ref="E58:E61"/>
    <mergeCell ref="H32:H35"/>
    <mergeCell ref="H50:H53"/>
    <mergeCell ref="H54:H57"/>
    <mergeCell ref="G58:G61"/>
    <mergeCell ref="B13:B14"/>
    <mergeCell ref="C13:C14"/>
    <mergeCell ref="I32:I35"/>
    <mergeCell ref="J32:J35"/>
    <mergeCell ref="K32:K35"/>
    <mergeCell ref="L32:L35"/>
    <mergeCell ref="M32:M35"/>
    <mergeCell ref="Q32:Q35"/>
    <mergeCell ref="I36:I42"/>
    <mergeCell ref="K36:K42"/>
    <mergeCell ref="L36:L42"/>
    <mergeCell ref="M36:M42"/>
    <mergeCell ref="N36:N42"/>
    <mergeCell ref="O36:O42"/>
    <mergeCell ref="J36:J42"/>
    <mergeCell ref="Q26:Q27"/>
    <mergeCell ref="O28:O31"/>
    <mergeCell ref="N28:N31"/>
    <mergeCell ref="Q28:Q29"/>
    <mergeCell ref="Q30:Q31"/>
    <mergeCell ref="N32:N35"/>
    <mergeCell ref="O32:O35"/>
    <mergeCell ref="Q36:Q42"/>
    <mergeCell ref="A2:J2"/>
    <mergeCell ref="G5:G6"/>
    <mergeCell ref="D7:D10"/>
    <mergeCell ref="E7:E10"/>
    <mergeCell ref="F7:F10"/>
    <mergeCell ref="G7:G10"/>
    <mergeCell ref="A5:A10"/>
    <mergeCell ref="B5:B10"/>
    <mergeCell ref="C5:C10"/>
    <mergeCell ref="D5:D6"/>
    <mergeCell ref="E5:E6"/>
    <mergeCell ref="F5:F6"/>
    <mergeCell ref="I7:I10"/>
    <mergeCell ref="J7:J10"/>
    <mergeCell ref="C26:C27"/>
    <mergeCell ref="I15:I18"/>
    <mergeCell ref="D26:D27"/>
    <mergeCell ref="E26:E27"/>
    <mergeCell ref="F26:F27"/>
    <mergeCell ref="G26:G27"/>
    <mergeCell ref="B36:B48"/>
    <mergeCell ref="C36:C48"/>
    <mergeCell ref="D36:D42"/>
    <mergeCell ref="E47:E48"/>
    <mergeCell ref="F47:F48"/>
    <mergeCell ref="F43:F44"/>
    <mergeCell ref="G47:G48"/>
    <mergeCell ref="D47:D48"/>
    <mergeCell ref="E32:E35"/>
    <mergeCell ref="F32:F35"/>
    <mergeCell ref="G32:G35"/>
    <mergeCell ref="E36:E42"/>
    <mergeCell ref="F36:F42"/>
    <mergeCell ref="G36:G42"/>
    <mergeCell ref="E45:E46"/>
    <mergeCell ref="F45:F46"/>
    <mergeCell ref="G45:G46"/>
    <mergeCell ref="B20:B23"/>
    <mergeCell ref="I26:I27"/>
    <mergeCell ref="I45:I46"/>
    <mergeCell ref="I47:I48"/>
    <mergeCell ref="I28:I31"/>
    <mergeCell ref="J28:J31"/>
    <mergeCell ref="H45:H46"/>
    <mergeCell ref="H47:H48"/>
    <mergeCell ref="J47:J48"/>
    <mergeCell ref="I43:I44"/>
    <mergeCell ref="H26:H27"/>
    <mergeCell ref="H36:H42"/>
    <mergeCell ref="A15:A18"/>
    <mergeCell ref="B15:B18"/>
    <mergeCell ref="C15:C18"/>
    <mergeCell ref="D15:D18"/>
    <mergeCell ref="E15:E18"/>
    <mergeCell ref="F15:F18"/>
    <mergeCell ref="G15:G18"/>
    <mergeCell ref="I20:I23"/>
    <mergeCell ref="I24:I25"/>
    <mergeCell ref="A20:A23"/>
    <mergeCell ref="C20:C23"/>
    <mergeCell ref="D20:D23"/>
    <mergeCell ref="E20:E23"/>
    <mergeCell ref="F20:F23"/>
    <mergeCell ref="H20:H23"/>
    <mergeCell ref="G20:G23"/>
    <mergeCell ref="Q62:Q65"/>
    <mergeCell ref="H58:H61"/>
    <mergeCell ref="I58:I61"/>
    <mergeCell ref="J58:J61"/>
    <mergeCell ref="K58:K61"/>
    <mergeCell ref="L58:L61"/>
    <mergeCell ref="M58:M61"/>
    <mergeCell ref="Q58:Q61"/>
    <mergeCell ref="K54:K57"/>
    <mergeCell ref="I62:I65"/>
    <mergeCell ref="I54:I57"/>
    <mergeCell ref="J54:J57"/>
    <mergeCell ref="O58:O61"/>
    <mergeCell ref="N58:N61"/>
    <mergeCell ref="K62:K65"/>
    <mergeCell ref="L62:L65"/>
    <mergeCell ref="M62:M65"/>
    <mergeCell ref="N62:N65"/>
    <mergeCell ref="O62:O65"/>
    <mergeCell ref="N54:N57"/>
    <mergeCell ref="I125:I128"/>
    <mergeCell ref="I66:I69"/>
    <mergeCell ref="I71:I74"/>
    <mergeCell ref="I75:I78"/>
    <mergeCell ref="I80:I83"/>
    <mergeCell ref="I84:I98"/>
    <mergeCell ref="I99:I102"/>
    <mergeCell ref="I103:I106"/>
    <mergeCell ref="I107:I110"/>
    <mergeCell ref="I111:I112"/>
    <mergeCell ref="I136:I140"/>
    <mergeCell ref="I131:I135"/>
    <mergeCell ref="I141:I142"/>
    <mergeCell ref="I143:I147"/>
    <mergeCell ref="I200:I203"/>
    <mergeCell ref="I204:I219"/>
    <mergeCell ref="I148:I152"/>
    <mergeCell ref="I153:I160"/>
    <mergeCell ref="I161:I163"/>
    <mergeCell ref="I164:I176"/>
    <mergeCell ref="I177:I178"/>
    <mergeCell ref="I179:I182"/>
    <mergeCell ref="I183:I186"/>
    <mergeCell ref="I191:I195"/>
    <mergeCell ref="I196:I199"/>
    <mergeCell ref="I187:I190"/>
    <mergeCell ref="I114:I117"/>
    <mergeCell ref="I118:I121"/>
    <mergeCell ref="M50:M53"/>
    <mergeCell ref="K50:K53"/>
    <mergeCell ref="K28:K31"/>
    <mergeCell ref="L28:L31"/>
    <mergeCell ref="M28:M31"/>
    <mergeCell ref="K43:K44"/>
    <mergeCell ref="J43:J44"/>
    <mergeCell ref="J45:J46"/>
    <mergeCell ref="K45:K46"/>
    <mergeCell ref="L43:L44"/>
    <mergeCell ref="J84:J98"/>
    <mergeCell ref="L47:L48"/>
    <mergeCell ref="I50:I53"/>
    <mergeCell ref="J50:J53"/>
    <mergeCell ref="J66:J69"/>
    <mergeCell ref="K66:K69"/>
    <mergeCell ref="L66:L69"/>
    <mergeCell ref="M66:M69"/>
    <mergeCell ref="J75:J78"/>
    <mergeCell ref="K75:K78"/>
    <mergeCell ref="K47:K48"/>
    <mergeCell ref="L54:L57"/>
    <mergeCell ref="L45:L46"/>
    <mergeCell ref="M45:M46"/>
    <mergeCell ref="N45:N46"/>
    <mergeCell ref="O45:O46"/>
    <mergeCell ref="K7:K10"/>
    <mergeCell ref="L7:L10"/>
    <mergeCell ref="M7:M10"/>
    <mergeCell ref="N7:N10"/>
    <mergeCell ref="O7:O10"/>
    <mergeCell ref="K15:K18"/>
    <mergeCell ref="L15:L18"/>
    <mergeCell ref="M15:M18"/>
    <mergeCell ref="N15:N18"/>
    <mergeCell ref="O15:O18"/>
    <mergeCell ref="O43:O44"/>
    <mergeCell ref="M26:M27"/>
    <mergeCell ref="N26:N27"/>
    <mergeCell ref="O26:O27"/>
    <mergeCell ref="Q15:Q18"/>
    <mergeCell ref="J20:J23"/>
    <mergeCell ref="K20:K23"/>
    <mergeCell ref="L20:L23"/>
    <mergeCell ref="M20:M23"/>
    <mergeCell ref="N20:N23"/>
    <mergeCell ref="O20:O23"/>
    <mergeCell ref="Q20:Q23"/>
    <mergeCell ref="J24:J25"/>
    <mergeCell ref="K24:K25"/>
    <mergeCell ref="L24:L25"/>
    <mergeCell ref="M24:M25"/>
    <mergeCell ref="N24:N25"/>
    <mergeCell ref="O24:O25"/>
    <mergeCell ref="Q24:Q25"/>
    <mergeCell ref="J15:J18"/>
    <mergeCell ref="R66:R69"/>
    <mergeCell ref="R71:R74"/>
    <mergeCell ref="J187:J190"/>
    <mergeCell ref="K187:K190"/>
    <mergeCell ref="L187:L190"/>
    <mergeCell ref="M187:M190"/>
    <mergeCell ref="N187:N190"/>
    <mergeCell ref="O187:O190"/>
    <mergeCell ref="Q187:Q190"/>
    <mergeCell ref="J141:J142"/>
    <mergeCell ref="K141:K142"/>
    <mergeCell ref="L141:L142"/>
    <mergeCell ref="M141:M142"/>
    <mergeCell ref="N141:N142"/>
    <mergeCell ref="O141:O142"/>
    <mergeCell ref="Q141:Q142"/>
    <mergeCell ref="J148:J152"/>
    <mergeCell ref="K148:K152"/>
    <mergeCell ref="L148:L152"/>
    <mergeCell ref="M148:M152"/>
    <mergeCell ref="N148:N152"/>
    <mergeCell ref="O148:O152"/>
    <mergeCell ref="Q148:Q152"/>
    <mergeCell ref="J153:J160"/>
    <mergeCell ref="R75:R78"/>
    <mergeCell ref="R80:R83"/>
    <mergeCell ref="R84:R98"/>
    <mergeCell ref="R99:R102"/>
    <mergeCell ref="R103:R106"/>
    <mergeCell ref="R107:R110"/>
    <mergeCell ref="R111:R112"/>
    <mergeCell ref="R5:R6"/>
    <mergeCell ref="R7:R10"/>
    <mergeCell ref="R15:R18"/>
    <mergeCell ref="R20:R23"/>
    <mergeCell ref="R24:R25"/>
    <mergeCell ref="R26:R27"/>
    <mergeCell ref="R28:R29"/>
    <mergeCell ref="R30:R31"/>
    <mergeCell ref="R47:R48"/>
    <mergeCell ref="R54:R57"/>
    <mergeCell ref="R32:R35"/>
    <mergeCell ref="R36:R42"/>
    <mergeCell ref="R43:R44"/>
    <mergeCell ref="R45:R46"/>
    <mergeCell ref="R50:R53"/>
    <mergeCell ref="R58:R61"/>
    <mergeCell ref="R62:R65"/>
    <mergeCell ref="R114:R117"/>
    <mergeCell ref="R118:R121"/>
    <mergeCell ref="R125:R128"/>
    <mergeCell ref="R200:R203"/>
    <mergeCell ref="R204:R219"/>
    <mergeCell ref="R164:R176"/>
    <mergeCell ref="R161:R163"/>
    <mergeCell ref="R153:R160"/>
    <mergeCell ref="R148:R152"/>
    <mergeCell ref="R131:R135"/>
    <mergeCell ref="R136:R140"/>
    <mergeCell ref="R141:R142"/>
    <mergeCell ref="R143:R147"/>
    <mergeCell ref="R220:R223"/>
    <mergeCell ref="R224:R227"/>
    <mergeCell ref="R228:R230"/>
    <mergeCell ref="R183:R186"/>
    <mergeCell ref="R187:R190"/>
    <mergeCell ref="R191:R195"/>
    <mergeCell ref="R196:R199"/>
    <mergeCell ref="R179:R182"/>
    <mergeCell ref="R177:R178"/>
    <mergeCell ref="P5:P6"/>
    <mergeCell ref="P7:P10"/>
    <mergeCell ref="P15:P18"/>
    <mergeCell ref="P20:P23"/>
    <mergeCell ref="P24:P25"/>
    <mergeCell ref="P26:P27"/>
    <mergeCell ref="P28:P31"/>
    <mergeCell ref="P32:P35"/>
    <mergeCell ref="P36:P42"/>
    <mergeCell ref="P136:P140"/>
    <mergeCell ref="P141:P142"/>
    <mergeCell ref="P200:P203"/>
    <mergeCell ref="P204:P219"/>
    <mergeCell ref="P220:P223"/>
    <mergeCell ref="P224:P227"/>
    <mergeCell ref="P47:P48"/>
    <mergeCell ref="P50:P53"/>
    <mergeCell ref="P54:P57"/>
    <mergeCell ref="P58:P61"/>
    <mergeCell ref="P62:P65"/>
    <mergeCell ref="P66:P69"/>
    <mergeCell ref="P71:P74"/>
    <mergeCell ref="P103:P106"/>
    <mergeCell ref="P107:P110"/>
    <mergeCell ref="P114:P117"/>
    <mergeCell ref="H15:H18"/>
    <mergeCell ref="P228:P230"/>
    <mergeCell ref="E283:E284"/>
    <mergeCell ref="F283:J283"/>
    <mergeCell ref="P148:P152"/>
    <mergeCell ref="P153:P160"/>
    <mergeCell ref="P161:P163"/>
    <mergeCell ref="P164:P176"/>
    <mergeCell ref="P177:P178"/>
    <mergeCell ref="P179:P182"/>
    <mergeCell ref="P183:P186"/>
    <mergeCell ref="P187:P190"/>
    <mergeCell ref="P191:P195"/>
    <mergeCell ref="K153:K160"/>
    <mergeCell ref="L153:L160"/>
    <mergeCell ref="K238:Q238"/>
    <mergeCell ref="F238:J238"/>
    <mergeCell ref="E238:E239"/>
    <mergeCell ref="F148:F152"/>
    <mergeCell ref="G148:G152"/>
    <mergeCell ref="G153:G160"/>
    <mergeCell ref="P118:P121"/>
    <mergeCell ref="P125:P128"/>
    <mergeCell ref="P131:P135"/>
  </mergeCells>
  <pageMargins left="0.7" right="0.7" top="0.75" bottom="0.75" header="0.3" footer="0.3"/>
  <pageSetup paperSize="5" scale="65" orientation="portrait" r:id="rId1"/>
  <ignoredErrors>
    <ignoredError sqref="J244"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tablero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IUCMC</dc:creator>
  <cp:lastModifiedBy>IUCMC</cp:lastModifiedBy>
  <cp:lastPrinted>2018-09-04T22:19:27Z</cp:lastPrinted>
  <dcterms:created xsi:type="dcterms:W3CDTF">2017-01-18T19:39:47Z</dcterms:created>
  <dcterms:modified xsi:type="dcterms:W3CDTF">2019-01-30T19:21:50Z</dcterms:modified>
</cp:coreProperties>
</file>