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mc:AlternateContent xmlns:mc="http://schemas.openxmlformats.org/markup-compatibility/2006">
    <mc:Choice Requires="x15">
      <x15ac:absPath xmlns:x15ac="http://schemas.microsoft.com/office/spreadsheetml/2010/11/ac" url="H:\DATOS\C.1.01_Planeacion\1.01.30_Planes\1.0.1.30.90_planes de fomento a la calidad\INFORMES FINALES FOMENTO 2019-2024\PLAN FOMENTO SEGUIMIENTO 2025_entregado\para presentar\"/>
    </mc:Choice>
  </mc:AlternateContent>
  <xr:revisionPtr revIDLastSave="0" documentId="13_ncr:1_{9EAD436A-95FD-4064-9762-B3B20A2EBD08}" xr6:coauthVersionLast="47" xr6:coauthVersionMax="47" xr10:uidLastSave="{00000000-0000-0000-0000-000000000000}"/>
  <bookViews>
    <workbookView xWindow="-120" yWindow="-120" windowWidth="29040" windowHeight="15840" firstSheet="1" activeTab="4" xr2:uid="{00000000-000D-0000-FFFF-FFFF00000000}"/>
  </bookViews>
  <sheets>
    <sheet name="Guía_Diligenciamiento" sheetId="6" r:id="rId1"/>
    <sheet name="Seguimiento_PFC" sheetId="3" r:id="rId2"/>
    <sheet name="Guía_Seguimiento_Proyectos_PFC" sheetId="2" state="hidden" r:id="rId3"/>
    <sheet name="Resumen_Recursos_PFC" sheetId="7" r:id="rId4"/>
    <sheet name="explicación resumen recursos PF" sheetId="10" r:id="rId5"/>
    <sheet name="Listas_desplegables" sheetId="8" state="veryHidden" r:id="rId6"/>
  </sheets>
  <definedNames>
    <definedName name="_xlnm._FilterDatabase" localSheetId="1" hidden="1">Seguimiento_PFC!$A$7:$AX$41</definedName>
    <definedName name="Amazonas">Listas_desplegables!$F$3:$F$13</definedName>
    <definedName name="Antioquia">Listas_desplegables!$G$3:$G$127</definedName>
    <definedName name="Arauca">Listas_desplegables!$H$3:$H$9</definedName>
    <definedName name="Atlántico">Listas_desplegables!$J$3:$J$25</definedName>
    <definedName name="Bogotá_D.C.">Listas_desplegables!$K$3</definedName>
    <definedName name="Bolívar">Listas_desplegables!$L$3:$L$48</definedName>
    <definedName name="Boyacá">Listas_desplegables!$M$3:$M$125</definedName>
    <definedName name="Caldas">Listas_desplegables!$N$3:$N$29</definedName>
    <definedName name="Caquetá">Listas_desplegables!$O$3:$O$18</definedName>
    <definedName name="Casanare">Listas_desplegables!$P$3:$P$21</definedName>
    <definedName name="Cauca">Listas_desplegables!$Q$3:$Q$44</definedName>
    <definedName name="César">Listas_desplegables!$R$3:$R$27</definedName>
    <definedName name="Chocó">Listas_desplegables!$S$3:$S$32</definedName>
    <definedName name="Córdoba">Listas_desplegables!$T$3:$T$32</definedName>
    <definedName name="Cundinamarca">Listas_desplegables!$U$3:$U$118</definedName>
    <definedName name="Fomento_para_la_Investigación_Innovación_o_Creación_y_Fomento_de_las_Publicaciones_Científicas_y_de_Divulgación">Listas_desplegables!#REF!</definedName>
    <definedName name="Guanía">Listas_desplegables!$V$3:$V$11</definedName>
    <definedName name="Guaviare">Listas_desplegables!$W$3:$W$6</definedName>
    <definedName name="Huila">Listas_desplegables!$X$3:$X$39</definedName>
    <definedName name="La_Guajira">Listas_desplegables!$Y$3:$Y$17</definedName>
    <definedName name="Magdalena">Listas_desplegables!$Z$3:$Z$32</definedName>
    <definedName name="Meta">Listas_desplegables!$AA$3:$AA$31</definedName>
    <definedName name="Nariño">Listas_desplegables!$AB$3:$AB$66</definedName>
    <definedName name="Norte_de_Santander">Listas_desplegables!$AC$3:$AC$42</definedName>
    <definedName name="Permanencia_Desarrollo_y_Capacitación_Profesoral">Listas_desplegables!#REF!</definedName>
    <definedName name="Putumayo">Listas_desplegables!$AD$3:$AD$15</definedName>
    <definedName name="Quindío">Listas_desplegables!$AE$3:$AE$14</definedName>
    <definedName name="Risaralda">Listas_desplegables!$AF$3:$AF$16</definedName>
    <definedName name="San_Andres">Listas_desplegables!$I$3:$I$4</definedName>
    <definedName name="Santander">Listas_desplegables!$AG$3:$AG$89</definedName>
    <definedName name="Sucre">Listas_desplegables!$AH$3:$AH$28</definedName>
    <definedName name="Tolima">Listas_desplegables!$AI$3:$AI$49</definedName>
    <definedName name="Valle_del_Cauca">Listas_desplegables!$AJ$3:$AJ$44</definedName>
    <definedName name="Vaupés">Listas_desplegables!$AK$3:$AK$8</definedName>
    <definedName name="Vichada">Listas_desplegables!$AL$3:$AL$6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15" i="10" l="1"/>
  <c r="D10" i="10"/>
  <c r="C10" i="10"/>
  <c r="C9" i="10"/>
  <c r="C8" i="10"/>
  <c r="D7" i="10"/>
  <c r="C7" i="10"/>
  <c r="D6" i="10"/>
  <c r="C6" i="10"/>
  <c r="D5" i="10"/>
  <c r="C5" i="10"/>
  <c r="AB33" i="3"/>
  <c r="AA33" i="3"/>
  <c r="Z33" i="3"/>
  <c r="AB31" i="3"/>
  <c r="D9" i="10" s="1"/>
  <c r="AA31" i="3"/>
  <c r="Z31" i="3"/>
  <c r="E8" i="10" l="1"/>
  <c r="E9" i="10"/>
  <c r="G9" i="10" s="1"/>
  <c r="E7" i="10"/>
  <c r="E10" i="10"/>
  <c r="G10" i="10" s="1"/>
  <c r="E5" i="10"/>
  <c r="D11" i="10"/>
  <c r="E6" i="10"/>
  <c r="C11" i="10"/>
  <c r="AQ23" i="3"/>
  <c r="AQ22" i="3"/>
  <c r="G11" i="10" l="1"/>
  <c r="E11" i="10"/>
  <c r="O26" i="3"/>
  <c r="T19" i="3" l="1"/>
  <c r="T24" i="3"/>
  <c r="AQ24" i="3"/>
  <c r="T25" i="3"/>
  <c r="AQ25" i="3"/>
  <c r="T21" i="3" l="1"/>
  <c r="AQ21" i="3"/>
  <c r="T26" i="3"/>
  <c r="AQ26" i="3"/>
  <c r="T27" i="3"/>
  <c r="AQ27" i="3"/>
  <c r="T28" i="3"/>
  <c r="AQ28" i="3"/>
  <c r="T29" i="3"/>
  <c r="AQ29" i="3"/>
  <c r="T30" i="3"/>
  <c r="AQ30" i="3"/>
  <c r="T31" i="3"/>
  <c r="AQ31" i="3"/>
  <c r="T32" i="3"/>
  <c r="AQ32" i="3"/>
  <c r="T33" i="3"/>
  <c r="AQ33" i="3"/>
  <c r="T34" i="3"/>
  <c r="AQ34" i="3"/>
  <c r="T37" i="3" l="1"/>
  <c r="AQ37" i="3"/>
  <c r="T36" i="3"/>
  <c r="AQ36" i="3"/>
  <c r="AQ9" i="3"/>
  <c r="AQ10" i="3"/>
  <c r="AQ11" i="3"/>
  <c r="AQ12" i="3"/>
  <c r="AQ13" i="3"/>
  <c r="AQ14" i="3"/>
  <c r="AQ15" i="3"/>
  <c r="AQ16" i="3"/>
  <c r="AQ17" i="3"/>
  <c r="AQ18" i="3"/>
  <c r="AQ19" i="3"/>
  <c r="AQ20" i="3"/>
  <c r="AQ35" i="3"/>
  <c r="AQ38" i="3"/>
  <c r="AQ40" i="3"/>
  <c r="T40" i="3"/>
  <c r="T9" i="3"/>
  <c r="T10" i="3"/>
  <c r="T11" i="3"/>
  <c r="T12" i="3"/>
  <c r="T13" i="3"/>
  <c r="T14" i="3"/>
  <c r="T15" i="3"/>
  <c r="T16" i="3"/>
  <c r="T17" i="3"/>
  <c r="T18" i="3"/>
  <c r="T20" i="3"/>
  <c r="T35" i="3"/>
  <c r="T38" i="3"/>
  <c r="Y41" i="3"/>
  <c r="X41" i="3"/>
  <c r="S41" i="3"/>
  <c r="E13" i="7"/>
  <c r="E26" i="7"/>
  <c r="E25" i="7"/>
  <c r="E24" i="7"/>
  <c r="E23" i="7"/>
  <c r="E22" i="7"/>
  <c r="D26" i="7"/>
  <c r="D25" i="7"/>
  <c r="D24" i="7"/>
  <c r="D23" i="7"/>
  <c r="D22" i="7"/>
  <c r="C26" i="7"/>
  <c r="C25" i="7"/>
  <c r="C24" i="7"/>
  <c r="C23" i="7"/>
  <c r="C22" i="7"/>
  <c r="E27" i="7"/>
  <c r="C27" i="7"/>
  <c r="D27" i="7"/>
  <c r="E15" i="7"/>
  <c r="E14" i="7"/>
  <c r="E12" i="7"/>
  <c r="E11" i="7"/>
  <c r="E10" i="7"/>
  <c r="D15" i="7"/>
  <c r="D14" i="7"/>
  <c r="D13" i="7"/>
  <c r="D12" i="7"/>
  <c r="D11" i="7"/>
  <c r="D10" i="7"/>
  <c r="C15" i="7"/>
  <c r="C14" i="7"/>
  <c r="C13" i="7"/>
  <c r="C12" i="7"/>
  <c r="C11" i="7"/>
  <c r="C10" i="7"/>
  <c r="F27" i="7" l="1"/>
  <c r="F10" i="7"/>
  <c r="F11" i="7"/>
  <c r="F12" i="7"/>
  <c r="F14" i="7"/>
  <c r="F15" i="7"/>
  <c r="F13" i="7"/>
  <c r="C28" i="7"/>
  <c r="D28" i="7"/>
  <c r="E28" i="7"/>
  <c r="F26" i="7"/>
  <c r="F25" i="7"/>
  <c r="F24" i="7"/>
  <c r="F23" i="7"/>
  <c r="F22" i="7"/>
  <c r="F28" i="7" l="1"/>
  <c r="L41" i="3"/>
  <c r="I3" i="3"/>
  <c r="F16" i="7" l="1"/>
  <c r="C16" i="7"/>
  <c r="D16" i="7"/>
  <c r="E16" i="7"/>
  <c r="AP41" i="3"/>
  <c r="AO41" i="3"/>
  <c r="AN41" i="3"/>
  <c r="AM41" i="3"/>
  <c r="AL41" i="3"/>
  <c r="AK41" i="3"/>
  <c r="AJ41" i="3"/>
  <c r="AI41" i="3"/>
  <c r="AH41" i="3"/>
  <c r="AG41" i="3"/>
  <c r="AF41" i="3"/>
  <c r="AE41" i="3"/>
  <c r="AD41" i="3"/>
  <c r="AC41" i="3"/>
  <c r="AB41" i="3"/>
  <c r="AA41" i="3"/>
  <c r="Z41" i="3"/>
  <c r="R41" i="3"/>
  <c r="Q41" i="3"/>
  <c r="P41" i="3"/>
  <c r="O41" i="3"/>
  <c r="N41" i="3"/>
  <c r="M41" i="3"/>
  <c r="AQ41" i="3" l="1"/>
  <c r="T41" i="3"/>
</calcChain>
</file>

<file path=xl/sharedStrings.xml><?xml version="1.0" encoding="utf-8"?>
<sst xmlns="http://schemas.openxmlformats.org/spreadsheetml/2006/main" count="2381" uniqueCount="1635">
  <si>
    <t>GUÍA PARA EL DILIGENCIAMIENTO DEL FORMATO DE SEGUIMIENTO A LOS PROYECTOS PFC
 Vigencias: 2019 - 2024</t>
  </si>
  <si>
    <t>El presente formato tiene como propósito facilitar el seguimiento a los esfuerzos adelantados por las Instituciones de Educación Superior (IES) públicas en la ejecución de proyectos financiados con recursos del Plan de Fomento a la Calidad (PFC), correspondientes a las vigencias 2019 a 2024. Esta herramienta permite verificar de manera estructurada:
✅ La ejecución efectiva de los recursos asignados a los proyectos formulados en el marco del PFC.
✅ El cumplimiento de los objetivos, productos y metas trazados en cada uno de los proyectos.
✅ La trazabilidad de las modificaciones, incrementos, reducciones y reasignaciones de recursos asociados al PFC.
A través de este seguimiento se busca evaluar el impacto de las acciones implementadas por las IES en el mejoramiento de las condiciones de calidad de la educación superior, así como garantizar la correcta gestión y transparencia de los recursos asignados. Asimismo, permitirá identificar con claridad los saldos pendientes, los ajustes presupuestales realizados y su coherencia con los objetivos estratégicos del PFC en cada vigencia.</t>
  </si>
  <si>
    <t>No</t>
  </si>
  <si>
    <t>NOMBRE DEL CAMPO</t>
  </si>
  <si>
    <t>DESCRIPCIÓN DE LO QUE SE REQUIERE DILIGENCIAR</t>
  </si>
  <si>
    <t>Código SNIES IES Pública</t>
  </si>
  <si>
    <r>
      <rPr>
        <b/>
        <sz val="10"/>
        <color rgb="FF7030A0"/>
        <rFont val="Verdana"/>
        <family val="2"/>
      </rPr>
      <t>Número de identificación</t>
    </r>
    <r>
      <rPr>
        <sz val="10"/>
        <color theme="1"/>
        <rFont val="Verdana"/>
        <family val="2"/>
      </rPr>
      <t xml:space="preserve"> de la IES Pública en el Sistema Nacional de Información de la Educación Superior </t>
    </r>
    <r>
      <rPr>
        <b/>
        <sz val="10"/>
        <color rgb="FF7030A0"/>
        <rFont val="Verdana"/>
        <family val="2"/>
      </rPr>
      <t>(SNIES)</t>
    </r>
    <r>
      <rPr>
        <sz val="10"/>
        <color theme="1"/>
        <rFont val="Verdana"/>
        <family val="2"/>
      </rPr>
      <t>.</t>
    </r>
  </si>
  <si>
    <t>Nombre IES Pública</t>
  </si>
  <si>
    <r>
      <rPr>
        <b/>
        <sz val="10"/>
        <color rgb="FF7030A0"/>
        <rFont val="Verdana"/>
        <family val="2"/>
      </rPr>
      <t>Nombre</t>
    </r>
    <r>
      <rPr>
        <sz val="10"/>
        <color theme="1"/>
        <rFont val="Verdana"/>
        <family val="2"/>
      </rPr>
      <t xml:space="preserve"> de la IES Pública en el Sistema Nacional de Información de la Educación Superior </t>
    </r>
    <r>
      <rPr>
        <b/>
        <sz val="10"/>
        <color rgb="FF7030A0"/>
        <rFont val="Verdana"/>
        <family val="2"/>
      </rPr>
      <t>(SNIES)</t>
    </r>
    <r>
      <rPr>
        <sz val="10"/>
        <color theme="1"/>
        <rFont val="Verdana"/>
        <family val="2"/>
      </rPr>
      <t xml:space="preserve">. </t>
    </r>
    <r>
      <rPr>
        <sz val="10"/>
        <color rgb="FFFF0000"/>
        <rFont val="Verdana"/>
        <family val="2"/>
      </rPr>
      <t xml:space="preserve"> </t>
    </r>
    <r>
      <rPr>
        <sz val="10"/>
        <rFont val="Verdana"/>
        <family val="2"/>
      </rPr>
      <t>Este campo se diligencia automáticamente al digitar el código SNIES.</t>
    </r>
  </si>
  <si>
    <t>Datos generales del proyecto de inversión</t>
  </si>
  <si>
    <r>
      <rPr>
        <sz val="10"/>
        <color rgb="FF000000"/>
        <rFont val="Verdana"/>
        <family val="2"/>
      </rPr>
      <t xml:space="preserve">En esta sección se deben registrar los datos básicos de identificación del proyecto de inversión formulado en el marco del Plan de Fomento a la Calidad (PFC) de las </t>
    </r>
    <r>
      <rPr>
        <b/>
        <sz val="10"/>
        <color rgb="FF7030A0"/>
        <rFont val="Verdana"/>
        <family val="2"/>
      </rPr>
      <t>vigencias 2019 a 2024</t>
    </r>
    <r>
      <rPr>
        <sz val="10"/>
        <color rgb="FF000000"/>
        <rFont val="Verdana"/>
        <family val="2"/>
      </rPr>
      <t xml:space="preserve">.
</t>
    </r>
    <r>
      <rPr>
        <b/>
        <sz val="10"/>
        <color rgb="FF7030A0"/>
        <rFont val="Verdana"/>
        <family val="2"/>
      </rPr>
      <t>Nota:</t>
    </r>
    <r>
      <rPr>
        <sz val="10"/>
        <color rgb="FF000000"/>
        <rFont val="Verdana"/>
        <family val="2"/>
      </rPr>
      <t xml:space="preserve"> La información que se debe diligenciar en esta sección debe extraerse directamente de los formatos de formulación PFC de la vigencia correspondiente, con el fin de garantizar coherencia y trazabilidad entre lo formulado y lo reportado en el seguimiento.
Cada campo debe completarse de acuerdo con las indicaciones establecidas en esta guía.
Si requiere adicionar mas filas para ingresar registros, realicelo insertando filas </t>
    </r>
    <r>
      <rPr>
        <b/>
        <sz val="10"/>
        <color rgb="FF7030A0"/>
        <rFont val="Verdana"/>
        <family val="2"/>
      </rPr>
      <t>antes de la totalización</t>
    </r>
    <r>
      <rPr>
        <sz val="10"/>
        <color rgb="FF000000"/>
        <rFont val="Verdana"/>
        <family val="2"/>
      </rPr>
      <t xml:space="preserve"> 
Los campos que se resaltan en fondo de </t>
    </r>
    <r>
      <rPr>
        <b/>
        <sz val="10"/>
        <color rgb="FFFF7C80"/>
        <rFont val="Verdana"/>
        <family val="2"/>
      </rPr>
      <t>Rosado</t>
    </r>
    <r>
      <rPr>
        <sz val="10"/>
        <color rgb="FF000000"/>
        <rFont val="Verdana"/>
        <family val="2"/>
      </rPr>
      <t>, son obligatorios.</t>
    </r>
  </si>
  <si>
    <r>
      <t>Vigencia PFC</t>
    </r>
    <r>
      <rPr>
        <i/>
        <sz val="10"/>
        <rFont val="Verdana"/>
        <family val="2"/>
      </rPr>
      <t xml:space="preserve"> (2019-2024)</t>
    </r>
  </si>
  <si>
    <r>
      <rPr>
        <sz val="10"/>
        <color rgb="FF000000"/>
        <rFont val="Verdana"/>
        <family val="2"/>
      </rPr>
      <t xml:space="preserve">Seleccionar de la lista desplegable el Año en el que se formuló y aprobó el proyecto de inversión dentro del </t>
    </r>
    <r>
      <rPr>
        <b/>
        <sz val="10"/>
        <color rgb="FF7030A0"/>
        <rFont val="Verdana"/>
        <family val="2"/>
      </rPr>
      <t>Plan de Fomento a la Calidad (PFC)</t>
    </r>
    <r>
      <rPr>
        <sz val="10"/>
        <color rgb="FF000000"/>
        <rFont val="Verdana"/>
        <family val="2"/>
      </rPr>
      <t>. Seleccionar de la lista desplegable.</t>
    </r>
  </si>
  <si>
    <t xml:space="preserve">	N° Proyecto</t>
  </si>
  <si>
    <t>Consecutivo asignado a cada proyecto de inversión de acuerdo con la formulación, comenzando desde uno (1) en adelante según la vigencia.
Nota: Este número debe mantenerse en toda la trazabilidad del proyecto.</t>
  </si>
  <si>
    <t>Línea de Inversión</t>
  </si>
  <si>
    <r>
      <rPr>
        <sz val="10"/>
        <color rgb="FF000000"/>
        <rFont val="Verdana"/>
        <family val="2"/>
      </rPr>
      <t xml:space="preserve">Seleccionar de la lista desplegable la línea de inversión del proyecto, conforme a la categorización establecida en el </t>
    </r>
    <r>
      <rPr>
        <b/>
        <sz val="10"/>
        <color rgb="FF7030A0"/>
        <rFont val="Verdana"/>
        <family val="2"/>
      </rPr>
      <t>PFC de cada vigencia</t>
    </r>
    <r>
      <rPr>
        <sz val="10"/>
        <color rgb="FF000000"/>
        <rFont val="Verdana"/>
        <family val="2"/>
      </rPr>
      <t>:
1. Bienestar en la Educación Superior y Permanencia Estudiantil.
2. Fomento para la Investigación, Innovación o Creación y Fomento de las Publicaciones Científicas y de Divulgación.
3. Permanencia, Desarrollo y Capacitación Profesoral.
4. Fortalecimiento de Regionalización y Fomento de la Educación Superior Rural.
5. Dotación de Infraestructura Tecnológica y Adecuación de Infraestructura Física.
6. Diseño o Modificación de Oferta Académica.
7. Fortalecimiento y Consolidación de los Sistemas Internos de Aseguramiento de la Calidad (SIAC).
8. Otras líneas propuestas por la IES en la vigencia correspondiente.</t>
    </r>
  </si>
  <si>
    <t>Sublínea de Inversión</t>
  </si>
  <si>
    <r>
      <t>Seleccionar de la lista desplegable la</t>
    </r>
    <r>
      <rPr>
        <b/>
        <sz val="10"/>
        <color rgb="FF7030A0"/>
        <rFont val="Verdana"/>
        <family val="2"/>
      </rPr>
      <t xml:space="preserve"> sublínea de inversión</t>
    </r>
    <r>
      <rPr>
        <sz val="10"/>
        <color theme="1"/>
        <rFont val="Verdana"/>
        <family val="2"/>
      </rPr>
      <t xml:space="preserve"> del proyecto conforme a la categorización establecida en el PFC de cada vigencia.</t>
    </r>
  </si>
  <si>
    <t xml:space="preserve">	Nombre del Proyecto de Inversión</t>
  </si>
  <si>
    <r>
      <t xml:space="preserve">Registrar el </t>
    </r>
    <r>
      <rPr>
        <b/>
        <sz val="10"/>
        <color rgb="FF7030A0"/>
        <rFont val="Verdana"/>
        <family val="2"/>
      </rPr>
      <t xml:space="preserve">nombre del proyecto </t>
    </r>
    <r>
      <rPr>
        <sz val="10"/>
        <color theme="1"/>
        <rFont val="Verdana"/>
        <family val="2"/>
      </rPr>
      <t>de inversión tal como fue definido en el anexo de formulación del PFC de la vigencia correspondiente.</t>
    </r>
  </si>
  <si>
    <t>Alcance o Resultado Esperado del Proyecto</t>
  </si>
  <si>
    <r>
      <t xml:space="preserve">Registrar el </t>
    </r>
    <r>
      <rPr>
        <b/>
        <sz val="10"/>
        <color rgb="FF7030A0"/>
        <rFont val="Verdana"/>
        <family val="2"/>
      </rPr>
      <t>alcance definido</t>
    </r>
    <r>
      <rPr>
        <sz val="10"/>
        <rFont val="Verdana"/>
        <family val="2"/>
      </rPr>
      <t xml:space="preserve"> en el anexo de formulación del PFC de la vigencia correspondiente.</t>
    </r>
  </si>
  <si>
    <r>
      <t xml:space="preserve">Departamento </t>
    </r>
    <r>
      <rPr>
        <i/>
        <sz val="10"/>
        <rFont val="Verdana"/>
        <family val="2"/>
      </rPr>
      <t>(Dónde se ejecuta(ó) el proyecto)</t>
    </r>
  </si>
  <si>
    <r>
      <t xml:space="preserve">Seleccionar de la lista desplegable el </t>
    </r>
    <r>
      <rPr>
        <b/>
        <sz val="10"/>
        <color rgb="FF7030A0"/>
        <rFont val="Verdana"/>
        <family val="2"/>
      </rPr>
      <t xml:space="preserve">Departamento </t>
    </r>
    <r>
      <rPr>
        <sz val="10"/>
        <color theme="1"/>
        <rFont val="Verdana"/>
        <family val="2"/>
      </rPr>
      <t>en el que se ejecuta o ejecutó el proyecto de inversión</t>
    </r>
  </si>
  <si>
    <r>
      <t xml:space="preserve">Municipio </t>
    </r>
    <r>
      <rPr>
        <i/>
        <sz val="10"/>
        <rFont val="Verdana"/>
        <family val="2"/>
      </rPr>
      <t>(Dónde se ejecuta(ó) el proyecto)</t>
    </r>
  </si>
  <si>
    <r>
      <t xml:space="preserve">Seleccionar de la lista desplegable el </t>
    </r>
    <r>
      <rPr>
        <b/>
        <sz val="10"/>
        <color rgb="FF7030A0"/>
        <rFont val="Verdana"/>
        <family val="2"/>
      </rPr>
      <t>Municipio</t>
    </r>
    <r>
      <rPr>
        <sz val="10"/>
        <color theme="1"/>
        <rFont val="Verdana"/>
        <family val="2"/>
      </rPr>
      <t xml:space="preserve"> donde se ejecuta o ejecutó el proyecto de inversión.</t>
    </r>
  </si>
  <si>
    <t>Principal Condición de Calidad fortalecida del Decreto 1330 del 2019 y Decreto 529 de 2024.</t>
  </si>
  <si>
    <r>
      <t xml:space="preserve">Seleccionar de la lista desplegable la </t>
    </r>
    <r>
      <rPr>
        <b/>
        <sz val="10"/>
        <color rgb="FF7030A0"/>
        <rFont val="Verdana"/>
        <family val="2"/>
      </rPr>
      <t>condición de calidad</t>
    </r>
    <r>
      <rPr>
        <sz val="10"/>
        <color theme="1"/>
        <rFont val="Verdana"/>
        <family val="2"/>
      </rPr>
      <t xml:space="preserve"> establecida en el Decreto 1330 de 2019 y Decreto 05929 de 2024 que fue fortalecida con la ejecución del proyecto de inversión.
1. Pertinencia del programa
2. Coherencia
3. Resultados de aprendizaje
4. Estructura curricular
5. Condiciones de operación
6. Titulación
7. Profesores
8. Autoevaluación y mejoramiento</t>
    </r>
  </si>
  <si>
    <t>Unidad de Medida</t>
  </si>
  <si>
    <r>
      <t xml:space="preserve">Registrar la </t>
    </r>
    <r>
      <rPr>
        <b/>
        <sz val="10"/>
        <color rgb="FF7030A0"/>
        <rFont val="Verdana"/>
        <family val="2"/>
      </rPr>
      <t>unidad de medida</t>
    </r>
    <r>
      <rPr>
        <sz val="10"/>
        <color theme="1"/>
        <rFont val="Verdana"/>
        <family val="2"/>
      </rPr>
      <t xml:space="preserve"> con la que se evaluó el cumplimiento del alcance del proyecto de inversión.
Ejemplo: Número de beneficiarios, metros cuadrados construidos, equipos adquiridos, etc.</t>
    </r>
  </si>
  <si>
    <r>
      <t xml:space="preserve">Metas de Gestión / Resultado del Proyecto de Inversión </t>
    </r>
    <r>
      <rPr>
        <i/>
        <sz val="10"/>
        <rFont val="Verdana"/>
        <family val="2"/>
      </rPr>
      <t>(Reportado en valor numérico)</t>
    </r>
  </si>
  <si>
    <r>
      <t>Indicar el</t>
    </r>
    <r>
      <rPr>
        <sz val="10"/>
        <color rgb="FF7030A0"/>
        <rFont val="Verdana"/>
        <family val="2"/>
      </rPr>
      <t xml:space="preserve"> </t>
    </r>
    <r>
      <rPr>
        <b/>
        <sz val="10"/>
        <color rgb="FF7030A0"/>
        <rFont val="Verdana"/>
        <family val="2"/>
      </rPr>
      <t>valor numérico de la meta</t>
    </r>
    <r>
      <rPr>
        <sz val="10"/>
        <color theme="1"/>
        <rFont val="Verdana"/>
        <family val="2"/>
      </rPr>
      <t xml:space="preserve"> del proyecto de inversión, reflejando su impacto en términos cuantificables de acuerdo a la formulación de la vigencia correspondiente.
</t>
    </r>
  </si>
  <si>
    <t>Fuentes de financiación del proyecto de inversión</t>
  </si>
  <si>
    <r>
      <t>En esta sección deben registrarse todas las</t>
    </r>
    <r>
      <rPr>
        <b/>
        <sz val="10"/>
        <color rgb="FF7030A0"/>
        <rFont val="Verdana"/>
        <family val="2"/>
      </rPr>
      <t xml:space="preserve"> fuentes de financiación </t>
    </r>
    <r>
      <rPr>
        <sz val="10"/>
        <color theme="1"/>
        <rFont val="Verdana"/>
        <family val="2"/>
      </rPr>
      <t xml:space="preserve">que componen el proyecto de inversión, de acuerdo con la formulación establecida en el Plan de Fomento a la Calidad (PFC) para la vigencia correspondiente.
</t>
    </r>
    <r>
      <rPr>
        <b/>
        <sz val="10"/>
        <color rgb="FF7030A0"/>
        <rFont val="Verdana"/>
        <family val="2"/>
      </rPr>
      <t>Nota</t>
    </r>
    <r>
      <rPr>
        <sz val="10"/>
        <color theme="1"/>
        <rFont val="Verdana"/>
        <family val="2"/>
      </rPr>
      <t>: La información consignada debe extraerse directamente de los formatos de formulación del PFC de la misma vigencia, con el fin de garantizar la coherencia y trazabilidad entre lo proyectado y lo reportado en el proceso de seguimiento.
Cada fuente de financiación debe diligenciarse en pesos ($), sin el uso de puntos, comas ni separadores de miles.</t>
    </r>
  </si>
  <si>
    <r>
      <t xml:space="preserve">Recurso PFC Asignado al Proyecto </t>
    </r>
    <r>
      <rPr>
        <i/>
        <sz val="10"/>
        <rFont val="Verdana"/>
        <family val="2"/>
      </rPr>
      <t>(Recurso PFC inicial que se asignó al proyecto en la vigencia correspondiente)</t>
    </r>
  </si>
  <si>
    <r>
      <t xml:space="preserve">Ingresar el </t>
    </r>
    <r>
      <rPr>
        <b/>
        <sz val="10"/>
        <color rgb="FF7030A0"/>
        <rFont val="Verdana"/>
        <family val="2"/>
      </rPr>
      <t>valor (en pesos)</t>
    </r>
    <r>
      <rPr>
        <sz val="10"/>
        <color theme="1"/>
        <rFont val="Verdana"/>
        <family val="2"/>
      </rPr>
      <t xml:space="preserve"> según el anexo de formulación del PFC de la vigencia correspondiente. La IES debe registrar el valor distribuido en cada proyecto, asegurando que la suma total reportada no supere los recursos asignados en esta fuente de financiación.</t>
    </r>
  </si>
  <si>
    <r>
      <t xml:space="preserve">Estampillas </t>
    </r>
    <r>
      <rPr>
        <i/>
        <sz val="10"/>
        <rFont val="Verdana"/>
        <family val="2"/>
      </rPr>
      <t>(Recursos Pro-UNAL y Univ. Públicas - Ley 1697 / 13)</t>
    </r>
  </si>
  <si>
    <r>
      <t xml:space="preserve">Ingresar el </t>
    </r>
    <r>
      <rPr>
        <b/>
        <sz val="10"/>
        <color rgb="FF7030A0"/>
        <rFont val="Verdana"/>
        <family val="2"/>
      </rPr>
      <t>valor (en pesos)</t>
    </r>
    <r>
      <rPr>
        <sz val="10"/>
        <color theme="1"/>
        <rFont val="Verdana"/>
        <family val="2"/>
      </rPr>
      <t xml:space="preserve"> según el anexo de formulación del PFC de la vigencia correspondiente. La IES debe registrar el valor de los recursos provenientes de estampillas que fueron asignados al proyecto de inversión.</t>
    </r>
  </si>
  <si>
    <r>
      <t xml:space="preserve">Otras estampillas </t>
    </r>
    <r>
      <rPr>
        <i/>
        <sz val="10"/>
        <rFont val="Verdana"/>
        <family val="2"/>
      </rPr>
      <t>(Diferentes a Recursos Pro-UNAL y U. Públicas - Ley 1697/13)</t>
    </r>
  </si>
  <si>
    <r>
      <t>Ingresar el</t>
    </r>
    <r>
      <rPr>
        <b/>
        <sz val="10"/>
        <color rgb="FF7030A0"/>
        <rFont val="Verdana"/>
        <family val="2"/>
      </rPr>
      <t xml:space="preserve"> valor (en pesos)</t>
    </r>
    <r>
      <rPr>
        <sz val="10"/>
        <color theme="1"/>
        <rFont val="Verdana"/>
        <family val="2"/>
      </rPr>
      <t xml:space="preserve"> según el anexo de formulación del PFC de la vigencia correspondiente. La IES debe registrar el valor de los recursos provenientes de otras estampillas distintas a las establecidas en la Ley 1697/13 que fueron asignados al proyecto de inversión.</t>
    </r>
  </si>
  <si>
    <t>Recursos propios de la institución</t>
  </si>
  <si>
    <r>
      <t xml:space="preserve">Ingresar el </t>
    </r>
    <r>
      <rPr>
        <b/>
        <sz val="10"/>
        <color rgb="FF7030A0"/>
        <rFont val="Verdana"/>
        <family val="2"/>
      </rPr>
      <t>valor (en pesos)</t>
    </r>
    <r>
      <rPr>
        <sz val="10"/>
        <color theme="1"/>
        <rFont val="Verdana"/>
        <family val="2"/>
      </rPr>
      <t xml:space="preserve"> según el anexo de formulación del PFC de la vigencia correspondiente. La IES debe registrar el valor de los recursos propios de la IES asignados al proyecto de inversión.</t>
    </r>
  </si>
  <si>
    <r>
      <t xml:space="preserve">Recursos CREE </t>
    </r>
    <r>
      <rPr>
        <i/>
        <sz val="10"/>
        <rFont val="Verdana"/>
        <family val="2"/>
      </rPr>
      <t>(Suma de los excedentes de recursos acumulados en las vigencias 2013 - 2017)</t>
    </r>
  </si>
  <si>
    <r>
      <t xml:space="preserve">Ingresar el </t>
    </r>
    <r>
      <rPr>
        <b/>
        <sz val="10"/>
        <color rgb="FF7030A0"/>
        <rFont val="Verdana"/>
        <family val="2"/>
      </rPr>
      <t>valor (en pesos)</t>
    </r>
    <r>
      <rPr>
        <sz val="10"/>
        <color theme="1"/>
        <rFont val="Verdana"/>
        <family val="2"/>
      </rPr>
      <t xml:space="preserve"> según el anexo de formulación del PFC de la vigencia correspondiente. La IES debe registrar el valor de los recursos CREE provenientes de excedentes acumulados entre 2013 y 2017 que fueron asignados al proyecto de inversión.</t>
    </r>
  </si>
  <si>
    <t>Recursos otras fuentes asignados al proyecto</t>
  </si>
  <si>
    <r>
      <t xml:space="preserve">Ingresar el </t>
    </r>
    <r>
      <rPr>
        <b/>
        <sz val="10"/>
        <color rgb="FF7030A0"/>
        <rFont val="Verdana"/>
        <family val="2"/>
      </rPr>
      <t>valor (en pesos)</t>
    </r>
    <r>
      <rPr>
        <sz val="10"/>
        <color theme="1"/>
        <rFont val="Verdana"/>
        <family val="2"/>
      </rPr>
      <t xml:space="preserve"> según el anexo de formulación del PFC de la vigencia correspondiente. La IES debe registrar el valor de otras fuentes de financiación diferentes a las ya mencionadas y que fueron asignados al proyecto de inversión.</t>
    </r>
  </si>
  <si>
    <t>Rendimientos Financieros de Recursos PFC asignados al proyecto</t>
  </si>
  <si>
    <r>
      <t xml:space="preserve">Ingresar el </t>
    </r>
    <r>
      <rPr>
        <b/>
        <sz val="10"/>
        <color rgb="FF7030A0"/>
        <rFont val="Verdana"/>
        <family val="2"/>
      </rPr>
      <t>valor (en pesos)</t>
    </r>
    <r>
      <rPr>
        <sz val="10"/>
        <color theme="1"/>
        <rFont val="Verdana"/>
        <family val="2"/>
      </rPr>
      <t xml:space="preserve"> según el anexo de formulación del PFC de la vigencia correspondiente. La IES debe registrar el valor de los rendimientos financieros generados en la cuenta PFC y que fueron asignados como fuente de financiación del proyecto de inversión.</t>
    </r>
  </si>
  <si>
    <t>Saldos de Recursos PFC de vigencias anteriores asignados al proyecto</t>
  </si>
  <si>
    <r>
      <t xml:space="preserve">Ingresar el </t>
    </r>
    <r>
      <rPr>
        <b/>
        <sz val="10"/>
        <color rgb="FF7030A0"/>
        <rFont val="Verdana"/>
        <family val="2"/>
      </rPr>
      <t xml:space="preserve">valor (en pesos) </t>
    </r>
    <r>
      <rPr>
        <sz val="10"/>
        <color theme="1"/>
        <rFont val="Verdana"/>
        <family val="2"/>
      </rPr>
      <t>según el anexo de formulación del PFC de la vigencia correspondiente. La IES debe registrar el valor de los recursos PFC no ejecutados en otra vigencia y que fueron asignados a este proyecto.</t>
    </r>
  </si>
  <si>
    <t>Suma de todas las fuentes de financiación (Verificación total de recursos asignados al proyecto)</t>
  </si>
  <si>
    <r>
      <t xml:space="preserve">Este campo se </t>
    </r>
    <r>
      <rPr>
        <b/>
        <sz val="10"/>
        <color rgb="FF7030A0"/>
        <rFont val="Verdana"/>
        <family val="2"/>
      </rPr>
      <t>calcula automáticamente</t>
    </r>
    <r>
      <rPr>
        <sz val="10"/>
        <color theme="1"/>
        <rFont val="Verdana"/>
        <family val="2"/>
      </rPr>
      <t xml:space="preserve"> sumando todas las fuentes de financiación del proyecto de inversión.
Nota: No modificar este campo, ya que la fórmula consolidará los valores ingresados.</t>
    </r>
  </si>
  <si>
    <t>Ejecución y avances del proyecto de inversión</t>
  </si>
  <si>
    <r>
      <t xml:space="preserve">En esta sección se deben registrar los datos de ejecución y avance del proyecto de inversión, con corte al </t>
    </r>
    <r>
      <rPr>
        <b/>
        <sz val="10"/>
        <color rgb="FF7030A0"/>
        <rFont val="Verdana"/>
        <family val="2"/>
      </rPr>
      <t>30 de abril 2025</t>
    </r>
  </si>
  <si>
    <t>Fecha de Inicio</t>
  </si>
  <si>
    <r>
      <t xml:space="preserve">Registrar la </t>
    </r>
    <r>
      <rPr>
        <b/>
        <sz val="10"/>
        <color rgb="FF7030A0"/>
        <rFont val="Verdana"/>
        <family val="2"/>
      </rPr>
      <t>fecha de inicio</t>
    </r>
    <r>
      <rPr>
        <sz val="10"/>
        <color theme="1"/>
        <rFont val="Verdana"/>
        <family val="2"/>
      </rPr>
      <t xml:space="preserve"> del proyecto de inversión, en formato DD/MM/AAAA.</t>
    </r>
  </si>
  <si>
    <t>Fecha de Finalización</t>
  </si>
  <si>
    <r>
      <t xml:space="preserve">	Registrar la </t>
    </r>
    <r>
      <rPr>
        <b/>
        <sz val="10"/>
        <color rgb="FF7030A0"/>
        <rFont val="Verdana"/>
        <family val="2"/>
      </rPr>
      <t>fecha de finalización</t>
    </r>
    <r>
      <rPr>
        <sz val="10"/>
        <color theme="1"/>
        <rFont val="Verdana"/>
        <family val="2"/>
      </rPr>
      <t xml:space="preserve"> del proyecto de inversión, en formato DD/MM/AAAA
</t>
    </r>
    <r>
      <rPr>
        <b/>
        <i/>
        <sz val="10"/>
        <color rgb="FF7030A0"/>
        <rFont val="Verdana"/>
        <family val="2"/>
      </rPr>
      <t>Nota</t>
    </r>
    <r>
      <rPr>
        <i/>
        <sz val="10"/>
        <color theme="1"/>
        <rFont val="Verdana"/>
        <family val="2"/>
      </rPr>
      <t>: Si el proyecto sigue en ejecución, se debe reportar la fecha estimada de finalización.</t>
    </r>
  </si>
  <si>
    <t>Número y descripción de los beneficiarios del proyecto</t>
  </si>
  <si>
    <r>
      <t xml:space="preserve">Registrar de forma clara y cuantificable el número de </t>
    </r>
    <r>
      <rPr>
        <b/>
        <sz val="10"/>
        <color rgb="FF7030A0"/>
        <rFont val="Verdana"/>
        <family val="2"/>
      </rPr>
      <t>beneficiarios directos del proyecto de inversión</t>
    </r>
    <r>
      <rPr>
        <sz val="10"/>
        <color theme="1"/>
        <rFont val="Verdana"/>
        <family val="2"/>
      </rPr>
      <t xml:space="preserve">, diferenciando entre estudiantes, docentes, administrativos u otros actores institucionales, según aplique.
Ejemplos:
100 estudiantes de pregrado beneficiados con nuevos equipos de laboratorio.
5 docentes capacitados en nuevas metodologías.
10 administrativos vinculados al proyecto de gestión documental.
</t>
    </r>
    <r>
      <rPr>
        <b/>
        <sz val="10"/>
        <color rgb="FF7030A0"/>
        <rFont val="Verdana"/>
        <family val="2"/>
      </rPr>
      <t>Nota</t>
    </r>
    <r>
      <rPr>
        <sz val="10"/>
        <color theme="1"/>
        <rFont val="Verdana"/>
        <family val="2"/>
      </rPr>
      <t>: El campo debe diligenciarse en texto libre, indicando los valores en números (no en porcentajes ni rangos).</t>
    </r>
  </si>
  <si>
    <t>% Resultado Alcanzado (a 30 de abril de 2025)</t>
  </si>
  <si>
    <r>
      <t xml:space="preserve">Registrar el porcentaje </t>
    </r>
    <r>
      <rPr>
        <b/>
        <sz val="10"/>
        <color rgb="FF7030A0"/>
        <rFont val="Verdana"/>
        <family val="2"/>
      </rPr>
      <t xml:space="preserve">(%) de cumplimiento del objetivo </t>
    </r>
    <r>
      <rPr>
        <sz val="10"/>
        <color theme="1"/>
        <rFont val="Verdana"/>
        <family val="2"/>
      </rPr>
      <t>del proyecto con base en los resultados obtenidos hasta el 30 de abril de 2025.</t>
    </r>
  </si>
  <si>
    <t>% de Avance Físico de la Obra (Si aplica) (a 30 de abril de 2025)</t>
  </si>
  <si>
    <r>
      <t xml:space="preserve">Registrar el porcentaje </t>
    </r>
    <r>
      <rPr>
        <b/>
        <sz val="10"/>
        <color rgb="FF7030A0"/>
        <rFont val="Verdana"/>
        <family val="2"/>
      </rPr>
      <t>(%) de avance de la obra física</t>
    </r>
    <r>
      <rPr>
        <sz val="10"/>
        <color theme="1"/>
        <rFont val="Verdana"/>
        <family val="2"/>
      </rPr>
      <t xml:space="preserve"> del proyecto de inversión, con base en el estado de ejecución al 30 de abril de 2025.  </t>
    </r>
    <r>
      <rPr>
        <i/>
        <sz val="10"/>
        <color theme="1"/>
        <rFont val="Verdana"/>
        <family val="2"/>
      </rPr>
      <t>Este campo se diligencia solo si el proyecto incluye obra física</t>
    </r>
    <r>
      <rPr>
        <sz val="10"/>
        <color theme="1"/>
        <rFont val="Verdana"/>
        <family val="2"/>
      </rPr>
      <t>.</t>
    </r>
  </si>
  <si>
    <t>Estado financiero del proyecto de inversión</t>
  </si>
  <si>
    <r>
      <t xml:space="preserve">En esta sección se deben registrar los valores comprometidos y ejecutados de cada una de las fuentes de financiación del proyecto de inversión, con </t>
    </r>
    <r>
      <rPr>
        <b/>
        <sz val="10"/>
        <color rgb="FF7030A0"/>
        <rFont val="Verdana"/>
        <family val="2"/>
      </rPr>
      <t xml:space="preserve">corte al 30 de abril de 2025.
</t>
    </r>
    <r>
      <rPr>
        <sz val="10"/>
        <color theme="1"/>
        <rFont val="Verdana"/>
        <family val="2"/>
      </rPr>
      <t xml:space="preserve">
</t>
    </r>
    <r>
      <rPr>
        <b/>
        <sz val="10"/>
        <color rgb="FF7030A0"/>
        <rFont val="Verdana"/>
        <family val="2"/>
      </rPr>
      <t>Nota</t>
    </r>
    <r>
      <rPr>
        <sz val="10"/>
        <color theme="1"/>
        <rFont val="Verdana"/>
        <family val="2"/>
      </rPr>
      <t>: El campo</t>
    </r>
    <r>
      <rPr>
        <b/>
        <sz val="10"/>
        <color rgb="FF7030A0"/>
        <rFont val="Verdana"/>
        <family val="2"/>
      </rPr>
      <t xml:space="preserve"> Recurso PFC Final Asignado</t>
    </r>
    <r>
      <rPr>
        <sz val="10"/>
        <color theme="1"/>
        <rFont val="Verdana"/>
        <family val="2"/>
      </rPr>
      <t xml:space="preserve"> corresponde al monto total del recurso PFC que el proyecto tiene asignado después de cualquier modificación (incremento, reducción o reasignación).
• En caso de no haberse realizado modificaciones, se debe registrar el </t>
    </r>
    <r>
      <rPr>
        <b/>
        <sz val="10"/>
        <color rgb="FF7030A0"/>
        <rFont val="Verdana"/>
        <family val="2"/>
      </rPr>
      <t>valor inicial asignado</t>
    </r>
    <r>
      <rPr>
        <sz val="10"/>
        <color theme="1"/>
        <rFont val="Verdana"/>
        <family val="2"/>
      </rPr>
      <t xml:space="preserve"> en la formulación del proyecto.
Esta sección refleja el comportamiento financiero final del proyecto. Por lo tanto, los valores aquí diligenciados deben corresponder a los recursos efectivamente comprometidos y ejecutados, de acuerdo con el estado final del proyecto.
Todos los valores deben diligenciarse en pesos ($), sin puntos ni comas.</t>
    </r>
  </si>
  <si>
    <t>Recurso PFC Final Asignado</t>
  </si>
  <si>
    <r>
      <t xml:space="preserve">Ingresar el </t>
    </r>
    <r>
      <rPr>
        <b/>
        <sz val="10"/>
        <color rgb="FF7030A0"/>
        <rFont val="Verdana"/>
        <family val="2"/>
      </rPr>
      <t>valor (en pesos)</t>
    </r>
    <r>
      <rPr>
        <sz val="10"/>
        <rFont val="Verdana"/>
        <family val="2"/>
      </rPr>
      <t xml:space="preserve"> correspondiente al monto total del </t>
    </r>
    <r>
      <rPr>
        <b/>
        <sz val="10"/>
        <color rgb="FF7030A0"/>
        <rFont val="Verdana"/>
        <family val="2"/>
      </rPr>
      <t>Recurso PFC asignado</t>
    </r>
    <r>
      <rPr>
        <sz val="10"/>
        <rFont val="Verdana"/>
        <family val="2"/>
      </rPr>
      <t xml:space="preserve"> al proyecto de inversión después de modificaciones (incremento, reducción o reasignación).</t>
    </r>
  </si>
  <si>
    <t xml:space="preserve">Ejecución de Recursos PFC  Final  Asignado </t>
  </si>
  <si>
    <r>
      <t xml:space="preserve">Ingresar el </t>
    </r>
    <r>
      <rPr>
        <b/>
        <sz val="10"/>
        <color rgb="FF7030A0"/>
        <rFont val="Verdana"/>
        <family val="2"/>
      </rPr>
      <t>valor (en pesos)</t>
    </r>
    <r>
      <rPr>
        <sz val="10"/>
        <rFont val="Verdana"/>
        <family val="2"/>
      </rPr>
      <t xml:space="preserve"> correspondiente al  </t>
    </r>
    <r>
      <rPr>
        <b/>
        <sz val="10"/>
        <color rgb="FF7030A0"/>
        <rFont val="Verdana"/>
        <family val="2"/>
      </rPr>
      <t xml:space="preserve">Recurso PFC Final </t>
    </r>
    <r>
      <rPr>
        <sz val="10"/>
        <rFont val="Verdana"/>
        <family val="2"/>
      </rPr>
      <t>comprometido y ejecutado en el proyecto de inversión con corte al 30 de abril de 2025. Debe diligenciarse en las columnas de "Comprometidos" y "Ejecutados".</t>
    </r>
  </si>
  <si>
    <t>Ejecución de Recursos de Estampillas (Recursos Pro-UNAL y Univ. Públicas - Ley 1697/13)</t>
  </si>
  <si>
    <r>
      <t xml:space="preserve">Ingresar el </t>
    </r>
    <r>
      <rPr>
        <b/>
        <sz val="10"/>
        <color rgb="FF7030A0"/>
        <rFont val="Verdana"/>
        <family val="2"/>
      </rPr>
      <t>valor (en pesos)</t>
    </r>
    <r>
      <rPr>
        <sz val="10"/>
        <rFont val="Verdana"/>
        <family val="2"/>
      </rPr>
      <t xml:space="preserve"> correspondiente a los recursos comprometidos y ejecutados provenientes de </t>
    </r>
    <r>
      <rPr>
        <b/>
        <sz val="10"/>
        <color rgb="FF7030A0"/>
        <rFont val="Verdana"/>
        <family val="2"/>
      </rPr>
      <t>estampillas</t>
    </r>
    <r>
      <rPr>
        <sz val="10"/>
        <rFont val="Verdana"/>
        <family val="2"/>
      </rPr>
      <t xml:space="preserve"> asignadas al proyecto de inversión. Debe diligenciarse en las columnas de "Comprometidos" y "Ejecutados".</t>
    </r>
  </si>
  <si>
    <t>Ejecución de Recursos Otras estampillas (Diferentes a Recursos Pro-UNAL y U. Públicas - Ley 1697/13)</t>
  </si>
  <si>
    <r>
      <t xml:space="preserve">Ingresar el </t>
    </r>
    <r>
      <rPr>
        <b/>
        <sz val="10"/>
        <color rgb="FF7030A0"/>
        <rFont val="Verdana"/>
        <family val="2"/>
      </rPr>
      <t>valor (en pesos)</t>
    </r>
    <r>
      <rPr>
        <sz val="10"/>
        <rFont val="Verdana"/>
        <family val="2"/>
      </rPr>
      <t xml:space="preserve"> correspondiente a los recursos comprometidos y ejecutados provenientes de </t>
    </r>
    <r>
      <rPr>
        <b/>
        <sz val="10"/>
        <color rgb="FF7030A0"/>
        <rFont val="Verdana"/>
        <family val="2"/>
      </rPr>
      <t>otras estampillas</t>
    </r>
    <r>
      <rPr>
        <sz val="10"/>
        <rFont val="Verdana"/>
        <family val="2"/>
      </rPr>
      <t xml:space="preserve"> distintas a las establecidas en la Ley 1697/13. Debe diligenciarse en las columnas de "Comprometidos" y "Ejecutados".</t>
    </r>
  </si>
  <si>
    <t>Ejecución de Recursos propios de la institución</t>
  </si>
  <si>
    <r>
      <t>Ingresar el</t>
    </r>
    <r>
      <rPr>
        <b/>
        <sz val="10"/>
        <color rgb="FF7030A0"/>
        <rFont val="Verdana"/>
        <family val="2"/>
      </rPr>
      <t xml:space="preserve"> valor (en pesos)</t>
    </r>
    <r>
      <rPr>
        <sz val="10"/>
        <rFont val="Verdana"/>
        <family val="2"/>
      </rPr>
      <t xml:space="preserve"> correspondiente a los </t>
    </r>
    <r>
      <rPr>
        <b/>
        <sz val="10"/>
        <color rgb="FF7030A0"/>
        <rFont val="Verdana"/>
        <family val="2"/>
      </rPr>
      <t xml:space="preserve">Recursos propios </t>
    </r>
    <r>
      <rPr>
        <sz val="10"/>
        <rFont val="Verdana"/>
        <family val="2"/>
      </rPr>
      <t>comprometidos y ejecutados de la institución destinados al proyecto de inversión. Debe diligenciarse en las columnas de "Comprometidos" y "Ejecutados".</t>
    </r>
  </si>
  <si>
    <t>Ejecución de Recursos CREE (Suma de los excedentes de recursos acumulados en las vigencias 2013 - 2017)</t>
  </si>
  <si>
    <r>
      <t xml:space="preserve">Ingresar el </t>
    </r>
    <r>
      <rPr>
        <b/>
        <sz val="10"/>
        <color rgb="FF7030A0"/>
        <rFont val="Verdana"/>
        <family val="2"/>
      </rPr>
      <t>valor (en pesos)</t>
    </r>
    <r>
      <rPr>
        <sz val="10"/>
        <rFont val="Verdana"/>
        <family val="2"/>
      </rPr>
      <t xml:space="preserve"> correspondiente a los </t>
    </r>
    <r>
      <rPr>
        <b/>
        <sz val="10"/>
        <color rgb="FF7030A0"/>
        <rFont val="Verdana"/>
        <family val="2"/>
      </rPr>
      <t>Recursos CREE</t>
    </r>
    <r>
      <rPr>
        <sz val="10"/>
        <rFont val="Verdana"/>
        <family val="2"/>
      </rPr>
      <t xml:space="preserve"> comprometidos y ejecutados provenientes de excedentes acumulados entre 2013 y 2017. Debe diligenciarse en las columnas de "Comprometidos" y "Ejecutados".</t>
    </r>
  </si>
  <si>
    <t>Ejecución de Recursos de otras fuentes</t>
  </si>
  <si>
    <r>
      <t xml:space="preserve">Ingresar el </t>
    </r>
    <r>
      <rPr>
        <b/>
        <sz val="10"/>
        <color rgb="FF7030A0"/>
        <rFont val="Verdana"/>
        <family val="2"/>
      </rPr>
      <t>valor (en pesos)</t>
    </r>
    <r>
      <rPr>
        <sz val="10"/>
        <rFont val="Verdana"/>
        <family val="2"/>
      </rPr>
      <t xml:space="preserve"> correspondiente a los recursos comprometidos y ejecutados provenientes de </t>
    </r>
    <r>
      <rPr>
        <b/>
        <sz val="10"/>
        <color rgb="FF7030A0"/>
        <rFont val="Verdana"/>
        <family val="2"/>
      </rPr>
      <t>otras fuentes</t>
    </r>
    <r>
      <rPr>
        <sz val="10"/>
        <rFont val="Verdana"/>
        <family val="2"/>
      </rPr>
      <t xml:space="preserve"> de financiación. Debe diligenciarse en las columnas de "Comprometidos" y "Ejecutados".</t>
    </r>
  </si>
  <si>
    <t>Ejecución de Rendimientos Financieros de Recursos PFC asignados al proyecto</t>
  </si>
  <si>
    <r>
      <t xml:space="preserve">Ingresar el </t>
    </r>
    <r>
      <rPr>
        <b/>
        <sz val="10"/>
        <color rgb="FF7030A0"/>
        <rFont val="Verdana"/>
        <family val="2"/>
      </rPr>
      <t xml:space="preserve">valor (en pesos) </t>
    </r>
    <r>
      <rPr>
        <sz val="10"/>
        <rFont val="Verdana"/>
        <family val="2"/>
      </rPr>
      <t xml:space="preserve">correspondiente a los </t>
    </r>
    <r>
      <rPr>
        <b/>
        <sz val="10"/>
        <color rgb="FF7030A0"/>
        <rFont val="Verdana"/>
        <family val="2"/>
      </rPr>
      <t>rendimientos financieros</t>
    </r>
    <r>
      <rPr>
        <sz val="10"/>
        <rFont val="Verdana"/>
        <family val="2"/>
      </rPr>
      <t xml:space="preserve"> comprometidos y ejecutados generados en la cuenta PFC y utilizados en el proyecto de inversión. Debe diligenciarse en las columnas de "Comprometidos" y "Ejecutados".</t>
    </r>
  </si>
  <si>
    <t>Saldos de Recursos PFC asignados al proyecto y que corresponden a otra vigencia</t>
  </si>
  <si>
    <r>
      <t xml:space="preserve">Ingresar el </t>
    </r>
    <r>
      <rPr>
        <b/>
        <sz val="10"/>
        <color rgb="FF7030A0"/>
        <rFont val="Verdana"/>
        <family val="2"/>
      </rPr>
      <t>valor (en pesos)</t>
    </r>
    <r>
      <rPr>
        <sz val="10"/>
        <rFont val="Verdana"/>
        <family val="2"/>
      </rPr>
      <t xml:space="preserve"> correspondiente a los recursos comprometidos y ejecutados de </t>
    </r>
    <r>
      <rPr>
        <b/>
        <sz val="10"/>
        <color rgb="FF7030A0"/>
        <rFont val="Verdana"/>
        <family val="2"/>
      </rPr>
      <t>PFC no ejecutados</t>
    </r>
    <r>
      <rPr>
        <sz val="10"/>
        <rFont val="Verdana"/>
        <family val="2"/>
      </rPr>
      <t xml:space="preserve"> en otra vigencia y asignados a este proyecto. Debe diligenciarse en las columnas de "Comprometidos" y "Ejecutados".</t>
    </r>
  </si>
  <si>
    <t>Saldo Recurso Final PFC Asignado después de ejecución</t>
  </si>
  <si>
    <r>
      <t xml:space="preserve">Este campo se calcula automáticamente restando el </t>
    </r>
    <r>
      <rPr>
        <b/>
        <sz val="10"/>
        <color rgb="FF7030A0"/>
        <rFont val="Verdana"/>
        <family val="2"/>
      </rPr>
      <t>valor ejecutado del recurso PFC final asignado al proyecto</t>
    </r>
    <r>
      <rPr>
        <sz val="10"/>
        <rFont val="Verdana"/>
        <family val="2"/>
      </rPr>
      <t>. Corresponde al saldo disponible del recurso PFC con corte al 30 de abril de 2025.
Nota: No modificar este campo manualmente.</t>
    </r>
  </si>
  <si>
    <t>Seguimiento y ejecución final del proyecto</t>
  </si>
  <si>
    <r>
      <t xml:space="preserve">En esta sección se deben registrar los datos finales del </t>
    </r>
    <r>
      <rPr>
        <b/>
        <sz val="10"/>
        <color rgb="FF7030A0"/>
        <rFont val="Verdana"/>
        <family val="2"/>
      </rPr>
      <t>estado del proyecto de inversión</t>
    </r>
    <r>
      <rPr>
        <sz val="10"/>
        <color theme="1"/>
        <rFont val="Verdana"/>
        <family val="2"/>
      </rPr>
      <t xml:space="preserve"> y la trazabilidad de las modificaciones realizadas al recurso PFC, si las hubo.
Es fundamental que los datos reportados reflejen fielmente el estado actual del proyecto, así como cualquier modificación, reasignación o saldo no ejecutado.
Importante:
• Si el proyecto se encuentra en estado Modificado o Descartado, deben diligenciarse también los campos 39 (Motivo de modificación o descarte) y 40 (Autorización del MEN).
• Si hubo cambio en el recurso PFC asignado (incremento, reducción o reasignación), esto debe reflejarse en el campo 41 (Estado del recurso PFC) y explicarse en los campos 42 (Justificación del Estado del Recurso PFC) y 43 (Justificación de los Saldos).
• Si no hubo modificaciones al recurso PFC, aun cuando el proyecto haya sido modificado en metas o alcance, se debe seleccionar la opción “Sin Cambios” en el campo 41.
• El campo 43 debe justificar los valores mostrados en el campos 37 (Saldo Recurso Final PFC Asignado después de ejecución), el cual es calculado automáticamente.
Ejemplo práctico:
Para mayor claridad en el diligenciamiento de esta sección, se ha incluido una hoja de ejemplo denominada “Ejemplo_Registro_Proy” dentro del archivo Excel. Esta hoja presenta una simulación de tres proyectos por vigencia (a modo de ejemplo, solo se incluyeron hasta el año 2023), con distintos escenarios de ejecución, modificación y reasignación de recursos, que permiten ilustrar cómo debe diligenciarse la trazabilidad financiera y de estado de los proyectos.</t>
    </r>
  </si>
  <si>
    <t>Estado del Proyecto (Lista desplegable: En Ejecución, Modificado, Descartado, Finalizado)</t>
  </si>
  <si>
    <r>
      <t xml:space="preserve">Seleccionar el </t>
    </r>
    <r>
      <rPr>
        <b/>
        <sz val="10"/>
        <color rgb="FF7030A0"/>
        <rFont val="Verdana"/>
        <family val="2"/>
      </rPr>
      <t xml:space="preserve">estado actual del proyecto </t>
    </r>
    <r>
      <rPr>
        <sz val="10"/>
        <rFont val="Verdana"/>
        <family val="2"/>
      </rPr>
      <t>con corte al 30 de abril de 2025:
• En Ejecución: Proyecto sigue activo.
• Modificado: Hubo cambios en metas, alcance o recursos.
• Descartado: El proyecto fue cancelado y los recursos reasignados.
• Finalizado: El proyecto terminó según lo planeado.
Nota: Si selecciona Modificado o Descartado, debe diligenciar los campos 39 y 40.</t>
    </r>
  </si>
  <si>
    <t>Motivo de Modificación o Descarte del Proyecto (Si aplica) (Texto libre)</t>
  </si>
  <si>
    <r>
      <t>Registrar la</t>
    </r>
    <r>
      <rPr>
        <b/>
        <sz val="10"/>
        <color rgb="FF7030A0"/>
        <rFont val="Verdana"/>
        <family val="2"/>
      </rPr>
      <t xml:space="preserve"> justificación del cambio,</t>
    </r>
    <r>
      <rPr>
        <sz val="10"/>
        <rFont val="Verdana"/>
        <family val="2"/>
      </rPr>
      <t xml:space="preserve"> especificando si se trató de modificación de alcance, metas, recurso, reasignación, reducción, incremento u optimización de recursos.
Campo obligatorio si el proyecto fue “Modificado” o “Descartado”. Si no aplica, registrar “No Aplica”.</t>
    </r>
  </si>
  <si>
    <t>Autorización del MEN (Si aplica) (Sí/No)</t>
  </si>
  <si>
    <r>
      <t xml:space="preserve">Seleccionar “Sí” si el </t>
    </r>
    <r>
      <rPr>
        <b/>
        <sz val="10"/>
        <color rgb="FF7030A0"/>
        <rFont val="Verdana"/>
        <family val="2"/>
      </rPr>
      <t>MEN autorizó oficialmente</t>
    </r>
    <r>
      <rPr>
        <sz val="10"/>
        <rFont val="Verdana"/>
        <family val="2"/>
      </rPr>
      <t xml:space="preserve"> el cambio sustancial o descarte.
Aplica solo para proyectos Modificados o Descartados. Si no aplica, seleccionar: “No aplica”.</t>
    </r>
  </si>
  <si>
    <t>Estado del Recurso PFC (Lista desplegable: Sin Cambios, Incrementado, Reducido, Reasignado a otro Proyecto)</t>
  </si>
  <si>
    <r>
      <t xml:space="preserve">Seleccionar el </t>
    </r>
    <r>
      <rPr>
        <b/>
        <sz val="10"/>
        <color rgb="FF7030A0"/>
        <rFont val="Verdana"/>
        <family val="2"/>
      </rPr>
      <t xml:space="preserve">estado final del recurso PFC </t>
    </r>
    <r>
      <rPr>
        <sz val="10"/>
        <rFont val="Verdana"/>
        <family val="2"/>
      </rPr>
      <t>asignado al proyecto:
• Sin Cambios: No hubo modificaciones en el monto asignado.
• Incrementado: Se aumentó el recurso PFC por transferencia desde otro proyecto.
• Reducido: Se disminuyó el recurso PFC, ya sea por optimización de costos o corrección de presupuesto, y aún no ha sido reasignado.
• Reasignado a otro Proyecto: El recurso fue transferido a otro(s) proyecto(s) específico(s).</t>
    </r>
  </si>
  <si>
    <t>Justificación del Estado del Recurso PFC (Texto libre)</t>
  </si>
  <si>
    <r>
      <t xml:space="preserve">Explicar la </t>
    </r>
    <r>
      <rPr>
        <b/>
        <sz val="10"/>
        <color rgb="FF7030A0"/>
        <rFont val="Verdana"/>
        <family val="2"/>
      </rPr>
      <t>razón del cambio en el recurso PFC</t>
    </r>
    <r>
      <rPr>
        <sz val="10"/>
        <rFont val="Verdana"/>
        <family val="2"/>
      </rPr>
      <t xml:space="preserve"> reportado en el campo 41.
• Si se seleccionó Incrementado, indicar de qué proyecto provino el recurso transferido.
• Si se seleccionó Reducido o Reasignado a otro Proyecto, indicar a qué proyecto(s) fue trasladado el recurso.
• Si se seleccionó Sin Cambios, escribir: “Sin cambios”.
Ejemplos:
• Incrementado: “El proyecto recibió $30.000.000 transferidos desde el proyecto 1 ‘Dotación Laboratorios – 2021’, con autorización del MEN.”
• Reducido: “Se redujo el valor PFC en $20.000.000 por optimización presupuestal. El recurso quedó pendiente por reasignar.”
• Reasignado a otro Proyecto: “El saldo de $15.000.000 fue reasignado al proyecto 2 ‘Fortalecimiento de bibliotecas – 2023’.”
• Sin Cambios: “Sin cambios.</t>
    </r>
  </si>
  <si>
    <t xml:space="preserve">Justificación de los Saldos </t>
  </si>
  <si>
    <r>
      <t xml:space="preserve">Explicar de forma clara y concisa por qué quedó </t>
    </r>
    <r>
      <rPr>
        <b/>
        <sz val="10"/>
        <color rgb="FF7030A0"/>
        <rFont val="Verdana"/>
        <family val="2"/>
      </rPr>
      <t>saldo en el proyecto</t>
    </r>
    <r>
      <rPr>
        <sz val="10"/>
        <rFont val="Verdana"/>
        <family val="2"/>
      </rPr>
      <t xml:space="preserve">, con base en al valor calculado automáticamente en el campo: 37. Saldo Recurso Final PFC Asignado después de ejecución
Se debe especificar qué ocurrió con ese saldo:
• Si fue reasignado a otro proyecto, indicar a cuál.
• Si quedó disponible para uso futuro, aclarar que aún no ha sido reasignado.
• Si no hubo saldos, escribir: “Sin saldo disponible.”
</t>
    </r>
    <r>
      <rPr>
        <b/>
        <sz val="10"/>
        <color rgb="FF7030A0"/>
        <rFont val="Verdana"/>
        <family val="2"/>
      </rPr>
      <t>Nota importante:</t>
    </r>
    <r>
      <rPr>
        <sz val="10"/>
        <rFont val="Verdana"/>
        <family val="2"/>
      </rPr>
      <t xml:space="preserve">
•Si hay saldo pero aún no se ha reasignado, debe indicarse como “pendiente por reasignar.”
Ejemplos:
Ejemplo 1 – Saldo PFC reasignado: “Quedó un saldo de $10.000.000 del recurso PFC que fue reasignado al proyecto 3 de la vigencia 2022 ‘Mejoramiento de laboratorios de química 2024’.”
Ejemplo 2 – Saldo pendiente por reasignar: “El proyecto finalizó con un saldo disponible de $7.500.000 del recurso PFC. La IES está en proceso de definir el proyecto al cual se reasignará.”
Ejemplo 3 – Sin saldo disponible: “Sin saldo disponible.”</t>
    </r>
  </si>
  <si>
    <t>Observaciones 
(Hitos, acontecimientos significativos, inconvenientes o alertas)</t>
  </si>
  <si>
    <t>Registrar cualquier hito, acontecimiento significativo, inconveniente o alerta relevante sobre el proyecto.</t>
  </si>
  <si>
    <t>Fecha de Inauguración (si aplica):</t>
  </si>
  <si>
    <r>
      <t>Registrar la</t>
    </r>
    <r>
      <rPr>
        <b/>
        <sz val="10"/>
        <color rgb="FF7030A0"/>
        <rFont val="Verdana"/>
        <family val="2"/>
      </rPr>
      <t xml:space="preserve"> fecha estimada de inauguración</t>
    </r>
    <r>
      <rPr>
        <sz val="10"/>
        <rFont val="Verdana"/>
        <family val="2"/>
      </rPr>
      <t xml:space="preserve"> del proyecto de inversión, solo si este incluye obra física. Formato: DD/MM/AAAA.</t>
    </r>
  </si>
  <si>
    <t>Hoja Resumen_Recursos_PFC</t>
  </si>
  <si>
    <r>
      <t>Esta hoja se alimenta automáticamente con base en la información registrada por la IES en la hoja Seguimiento_PFC. Permite visualizar de manera consolidada el comportamiento de los recursos PFC por vigencia (2019 – 2024), incluyendo:
• Recurso PFC Final Asignado por vigencia.</t>
    </r>
    <r>
      <rPr>
        <b/>
        <i/>
        <sz val="10"/>
        <color theme="1"/>
        <rFont val="Verdana"/>
        <family val="2"/>
      </rPr>
      <t xml:space="preserve"> Nota: La sumatoria total de la columna "Recurso PFC Final Asignado ($)" deberá corresponde al valor total de recursos transferidos por la Nación durante las vigencias 2019-2024.</t>
    </r>
    <r>
      <rPr>
        <sz val="10"/>
        <color theme="1"/>
        <rFont val="Verdana"/>
        <family val="2"/>
      </rPr>
      <t xml:space="preserve">
• Total comprometido y ejecutado.
• Saldos disponibles.
Esta hoja es de consulta y validación, no debe ser modificada manualmente. Su propósito es apoyar el análisis de ejecución y trazabilidad del recurso PFC de forma global.
</t>
    </r>
  </si>
  <si>
    <t>Consideraciones finales</t>
  </si>
  <si>
    <t>La información registrada en este formato debe ser coherente con los proyectos formulados y aprobados en el marco del PFC para cada vigencia.
• Todos los valores deben reportarse en pesos colombianos ($), sin puntos, comas ni símbolos.
• Los campos formulados automáticamente no deben ser modificados manualmente.
• La hoja Resumen_Recursos_PFC se alimenta de manera automática desde la hoja Seguimiento_PFC y cumple una función de validación y trazabilidad global.
• Las justificaciones en los campos 42 y 43 deben estar alineadas con el estado del recurso y los saldos reportados, evitando duplicación de información.
• En caso de requerir información adicional que no esté contemplada en el formato, la IES deberá incluirla en el Anexo 1. Informe Cualitativo de Seguimiento PFC.
Importante: La calidad de este reporte es fundamental para garantizar el adecuado seguimiento de los recursos del PFC por parte del Ministerio de Educación Nacional.</t>
  </si>
  <si>
    <r>
      <t xml:space="preserve">                  </t>
    </r>
    <r>
      <rPr>
        <b/>
        <sz val="12"/>
        <color rgb="FF7030A0"/>
        <rFont val="Verdana"/>
        <family val="2"/>
      </rPr>
      <t xml:space="preserve">                                                       Anexo 1. Seguimiento Planes de Fomento a la Calidad 2019-2024</t>
    </r>
    <r>
      <rPr>
        <sz val="12"/>
        <color rgb="FF7030A0"/>
        <rFont val="Verdana"/>
        <family val="2"/>
      </rPr>
      <t xml:space="preserve">
                                                  Listado de proyectos de inversión que han sido formulados por las IES y presentados en el PFC 2019 al 2024 para acceder a recursos adicionales asignados y girados por el MEN</t>
    </r>
  </si>
  <si>
    <t>CÓDIGO SNIES:</t>
  </si>
  <si>
    <t>NOMBRE IES:</t>
  </si>
  <si>
    <t>Seguimiento y ejecución final del proyecto de inversión</t>
  </si>
  <si>
    <r>
      <t xml:space="preserve">Vigencia PFC </t>
    </r>
    <r>
      <rPr>
        <b/>
        <i/>
        <sz val="8"/>
        <color theme="0"/>
        <rFont val="Verdana"/>
        <family val="2"/>
      </rPr>
      <t>(2019-2024)</t>
    </r>
  </si>
  <si>
    <t>N° Proyecto</t>
  </si>
  <si>
    <t>Nombre Proyecto de Inversión</t>
  </si>
  <si>
    <r>
      <t>Departamento</t>
    </r>
    <r>
      <rPr>
        <b/>
        <i/>
        <sz val="8"/>
        <color theme="0"/>
        <rFont val="Verdana"/>
        <family val="2"/>
      </rPr>
      <t xml:space="preserve"> (Dónde se ejecuta(ó) el proyecto)</t>
    </r>
  </si>
  <si>
    <r>
      <t xml:space="preserve">Municipio 
 </t>
    </r>
    <r>
      <rPr>
        <b/>
        <i/>
        <sz val="8"/>
        <color theme="0"/>
        <rFont val="Verdana"/>
        <family val="2"/>
      </rPr>
      <t>(Dónde se ejecuta(ó) el proyecto)</t>
    </r>
  </si>
  <si>
    <t>Principal Condición de Calidad fortalecida del Decreto 1330 del 2019 y Decreto 0529 de 2024</t>
  </si>
  <si>
    <r>
      <t xml:space="preserve">Metas de Gestión / Resultado del Proyecto de Inversión </t>
    </r>
    <r>
      <rPr>
        <b/>
        <i/>
        <sz val="8"/>
        <color theme="0"/>
        <rFont val="Verdana"/>
        <family val="2"/>
      </rPr>
      <t xml:space="preserve">(Reportado en valor numérico)		</t>
    </r>
  </si>
  <si>
    <r>
      <t xml:space="preserve">Recurso PFC Asignado al Proyecto </t>
    </r>
    <r>
      <rPr>
        <b/>
        <i/>
        <sz val="8"/>
        <color theme="0"/>
        <rFont val="Verdana"/>
        <family val="2"/>
      </rPr>
      <t>(Recurso PFC inicial que se asignó al proyecto en la vigencia correspondiente)</t>
    </r>
  </si>
  <si>
    <r>
      <t xml:space="preserve">Estampillas
</t>
    </r>
    <r>
      <rPr>
        <b/>
        <i/>
        <sz val="8"/>
        <color theme="0"/>
        <rFont val="Verdana"/>
        <family val="2"/>
      </rPr>
      <t>(Recursos Pro-UNAL y Univ. Públicas)
(Ley 1697 / 13)</t>
    </r>
  </si>
  <si>
    <r>
      <t xml:space="preserve">Otras estampillas
</t>
    </r>
    <r>
      <rPr>
        <b/>
        <i/>
        <sz val="8"/>
        <color theme="0"/>
        <rFont val="Verdana"/>
        <family val="2"/>
      </rPr>
      <t>(Diferentes a Recursos Pro-UNAL y U. Públicas. Ley 1697/13)</t>
    </r>
  </si>
  <si>
    <r>
      <t xml:space="preserve">Recursos CREE
</t>
    </r>
    <r>
      <rPr>
        <b/>
        <i/>
        <sz val="8"/>
        <color theme="0"/>
        <rFont val="Verdana"/>
        <family val="2"/>
      </rPr>
      <t>(Suma de los excedentes de recursos acumulados en las vigencias
2013 - 2017)</t>
    </r>
  </si>
  <si>
    <t xml:space="preserve">Rendimientos Financieros de Recursos PFC asignados al proyecto </t>
  </si>
  <si>
    <r>
      <t xml:space="preserve">Suma de todas las fuentes de financiación </t>
    </r>
    <r>
      <rPr>
        <b/>
        <i/>
        <sz val="8"/>
        <color theme="0"/>
        <rFont val="Verdana"/>
        <family val="2"/>
      </rPr>
      <t>(Verificación total de recursos asignados al proyecto)</t>
    </r>
  </si>
  <si>
    <r>
      <t xml:space="preserve">% de Avance Físico de la Obra (Si aplica) - </t>
    </r>
    <r>
      <rPr>
        <b/>
        <i/>
        <sz val="8"/>
        <color theme="0"/>
        <rFont val="Verdana"/>
        <family val="2"/>
      </rPr>
      <t>(Este campo se diligencia solo si el proyecto involucra obra física.)</t>
    </r>
  </si>
  <si>
    <t>Recurso Final PFC Asignado</t>
  </si>
  <si>
    <t>Ejecución Recurso Final PFC Asignado</t>
  </si>
  <si>
    <t>Estampillas
(Recursos Pro-UNAL y Univ. Públicas)
(Ley 1697 / 13)</t>
  </si>
  <si>
    <t>Otras estampillas
(Diferentes a Recursos Pro-UNAL y U. Públicas. Ley 1697/13)</t>
  </si>
  <si>
    <t>Recursos Propios de la Institución</t>
  </si>
  <si>
    <t xml:space="preserve">Recursos de Otras Fuentes </t>
  </si>
  <si>
    <t>Rendimientos Financieros Cuenta de Recursos PFC asignados al proyecto</t>
  </si>
  <si>
    <t>Estado del Proyecto</t>
  </si>
  <si>
    <t xml:space="preserve">Motivo de Modificación o Descarte del Proyecto (Si aplica) </t>
  </si>
  <si>
    <t>Justificación de los saldos</t>
  </si>
  <si>
    <t>Columna1</t>
  </si>
  <si>
    <t>Columna2</t>
  </si>
  <si>
    <t>Columna3</t>
  </si>
  <si>
    <t>Columna4</t>
  </si>
  <si>
    <t>Columna5</t>
  </si>
  <si>
    <t>Columna6</t>
  </si>
  <si>
    <t>Columna7</t>
  </si>
  <si>
    <t>Columna8</t>
  </si>
  <si>
    <t>Columna9</t>
  </si>
  <si>
    <t>Columna10</t>
  </si>
  <si>
    <t>Columna11</t>
  </si>
  <si>
    <t>Columna12</t>
  </si>
  <si>
    <t>Columna13</t>
  </si>
  <si>
    <t>Columna14</t>
  </si>
  <si>
    <t>Columna15</t>
  </si>
  <si>
    <t>Columna16</t>
  </si>
  <si>
    <t>Columna17</t>
  </si>
  <si>
    <t>Columna18</t>
  </si>
  <si>
    <t>Columna19</t>
  </si>
  <si>
    <t>Columna20</t>
  </si>
  <si>
    <t>Columna21</t>
  </si>
  <si>
    <t>Columna22</t>
  </si>
  <si>
    <t>Columna23</t>
  </si>
  <si>
    <t>Columna24</t>
  </si>
  <si>
    <t>Columna25</t>
  </si>
  <si>
    <t>Columna26</t>
  </si>
  <si>
    <t>Columna27</t>
  </si>
  <si>
    <t>Columna28</t>
  </si>
  <si>
    <t>Columna29</t>
  </si>
  <si>
    <t>Columna30</t>
  </si>
  <si>
    <t>Columna31</t>
  </si>
  <si>
    <t>Columna32</t>
  </si>
  <si>
    <t>Columna33</t>
  </si>
  <si>
    <t>Columna34</t>
  </si>
  <si>
    <t>Columna35</t>
  </si>
  <si>
    <t>Columna36</t>
  </si>
  <si>
    <t>Columna37</t>
  </si>
  <si>
    <t>Columna38</t>
  </si>
  <si>
    <t>Columna39</t>
  </si>
  <si>
    <t>Columna40</t>
  </si>
  <si>
    <t>Columna41</t>
  </si>
  <si>
    <t>Columna42</t>
  </si>
  <si>
    <t>Columna43</t>
  </si>
  <si>
    <t>Columna44</t>
  </si>
  <si>
    <t>Columna45</t>
  </si>
  <si>
    <t>Columna46</t>
  </si>
  <si>
    <t>Columna47</t>
  </si>
  <si>
    <t>Columna48</t>
  </si>
  <si>
    <t>Columna49</t>
  </si>
  <si>
    <t>Columna50</t>
  </si>
  <si>
    <t>Columna51</t>
  </si>
  <si>
    <t>Vigencia 2019</t>
  </si>
  <si>
    <t>Fortalecimiento de IES públicas en zonas declaradas en emergencia económica social y ecológica para la atención de desastres naturales antrópicos y por cambio climático</t>
  </si>
  <si>
    <t>Adecuación y Mejoramiento</t>
  </si>
  <si>
    <t>3. Resultados de aprendizaje</t>
  </si>
  <si>
    <t>Número de docentes beneficiados en Programas de Maestría</t>
  </si>
  <si>
    <t>MODIFICADO</t>
  </si>
  <si>
    <t>NO</t>
  </si>
  <si>
    <t>INCREMENTADO</t>
  </si>
  <si>
    <t>Vigencia 2020</t>
  </si>
  <si>
    <t>Otras líneas propuestas por la IES en la vigencia correspondiente.</t>
  </si>
  <si>
    <t>SI</t>
  </si>
  <si>
    <t>Vigencia 2021</t>
  </si>
  <si>
    <t>DESCARTADO</t>
  </si>
  <si>
    <t>REDUCIDO</t>
  </si>
  <si>
    <t>Vigencia 2022</t>
  </si>
  <si>
    <t>2. Coherencia</t>
  </si>
  <si>
    <t>FINALIZADO</t>
  </si>
  <si>
    <t>REASIGNADO A OTRO PROYECTO</t>
  </si>
  <si>
    <t>Vigencia 2023</t>
  </si>
  <si>
    <t>6. Titulación</t>
  </si>
  <si>
    <t>Vigencia 2024</t>
  </si>
  <si>
    <t>7. Profesores</t>
  </si>
  <si>
    <t>NO APLICA</t>
  </si>
  <si>
    <t>TOTAL</t>
  </si>
  <si>
    <t>Guía para el diligenciamiento pestaña Seguimiento PFC</t>
  </si>
  <si>
    <t>Código SNIES</t>
  </si>
  <si>
    <r>
      <rPr>
        <sz val="10"/>
        <color rgb="FFFF0000"/>
        <rFont val="Verdana"/>
        <family val="2"/>
      </rPr>
      <t>Número de identificación</t>
    </r>
    <r>
      <rPr>
        <sz val="10"/>
        <color theme="1"/>
        <rFont val="Verdana"/>
        <family val="2"/>
      </rPr>
      <t xml:space="preserve"> de la IES en el Sistema Nacional de Información de la Educación Superior </t>
    </r>
    <r>
      <rPr>
        <sz val="10"/>
        <color rgb="FFFF0000"/>
        <rFont val="Verdana"/>
        <family val="2"/>
      </rPr>
      <t>(SNIES)</t>
    </r>
    <r>
      <rPr>
        <sz val="10"/>
        <color theme="1"/>
        <rFont val="Verdana"/>
        <family val="2"/>
      </rPr>
      <t>.</t>
    </r>
  </si>
  <si>
    <t>Nombre IES</t>
  </si>
  <si>
    <r>
      <rPr>
        <sz val="10"/>
        <color rgb="FFFF0000"/>
        <rFont val="Verdana"/>
        <family val="2"/>
      </rPr>
      <t>Nombre</t>
    </r>
    <r>
      <rPr>
        <sz val="10"/>
        <color theme="1"/>
        <rFont val="Verdana"/>
        <family val="2"/>
      </rPr>
      <t xml:space="preserve"> de la IES en el Sistema Nacional de Información de la Educación Superior (SNIES).</t>
    </r>
  </si>
  <si>
    <t>Vigencia</t>
  </si>
  <si>
    <r>
      <rPr>
        <sz val="10"/>
        <color rgb="FFFF0000"/>
        <rFont val="Verdana"/>
        <family val="2"/>
      </rPr>
      <t xml:space="preserve">Año </t>
    </r>
    <r>
      <rPr>
        <sz val="10"/>
        <color theme="1"/>
        <rFont val="Verdana"/>
        <family val="2"/>
      </rPr>
      <t>para el cual esta diligenciando la información</t>
    </r>
  </si>
  <si>
    <t>Número del Proyecto</t>
  </si>
  <si>
    <r>
      <t xml:space="preserve">Consecutivo con el cual se identificará el proyecto en el PFC.
</t>
    </r>
    <r>
      <rPr>
        <u/>
        <sz val="10"/>
        <color rgb="FFFF0000"/>
        <rFont val="Verdana"/>
        <family val="2"/>
      </rPr>
      <t>** Nota:</t>
    </r>
    <r>
      <rPr>
        <sz val="10"/>
        <color theme="1"/>
        <rFont val="Verdana"/>
        <family val="2"/>
      </rPr>
      <t xml:space="preserve">  El formato debe ser diligenciado a nivel de proyecto, es decir, cada fila corresponderá a un proyecto únicamente.</t>
    </r>
  </si>
  <si>
    <r>
      <t xml:space="preserve">Diligenciar la </t>
    </r>
    <r>
      <rPr>
        <u/>
        <sz val="10"/>
        <color rgb="FFFF0000"/>
        <rFont val="Verdana"/>
        <family val="2"/>
      </rPr>
      <t>línea de inversión</t>
    </r>
    <r>
      <rPr>
        <sz val="10"/>
        <color theme="1"/>
        <rFont val="Verdana"/>
        <family val="2"/>
      </rPr>
      <t xml:space="preserve">, para el proyecto de inversión, conforme a las </t>
    </r>
    <r>
      <rPr>
        <u/>
        <sz val="10"/>
        <color rgb="FFFF0000"/>
        <rFont val="Verdana"/>
        <family val="2"/>
      </rPr>
      <t>líneas de sugeridas y seleccionadas</t>
    </r>
    <r>
      <rPr>
        <sz val="10"/>
        <color theme="1"/>
        <rFont val="Verdana"/>
        <family val="2"/>
      </rPr>
      <t xml:space="preserve"> en el PFC de cada vigencia las cuales fueron: </t>
    </r>
    <r>
      <rPr>
        <sz val="10"/>
        <color rgb="FFFF0000"/>
        <rFont val="Verdana"/>
        <family val="2"/>
      </rPr>
      <t>(1)</t>
    </r>
    <r>
      <rPr>
        <sz val="10"/>
        <color theme="1"/>
        <rFont val="Verdana"/>
        <family val="2"/>
      </rPr>
      <t xml:space="preserve"> Bienestar en la Educación Superior y Permanencia Estudiantil, </t>
    </r>
    <r>
      <rPr>
        <sz val="10"/>
        <color rgb="FFFF0000"/>
        <rFont val="Verdana"/>
        <family val="2"/>
      </rPr>
      <t>(2)</t>
    </r>
    <r>
      <rPr>
        <sz val="10"/>
        <color theme="1"/>
        <rFont val="Verdana"/>
        <family val="2"/>
      </rPr>
      <t xml:space="preserve"> Fomento para la Investigación, Innovación o Creación y Fomento de las Publicaciones Científicas y de Divulgación, </t>
    </r>
    <r>
      <rPr>
        <sz val="10"/>
        <color rgb="FFFF0000"/>
        <rFont val="Verdana"/>
        <family val="2"/>
      </rPr>
      <t>(3)</t>
    </r>
    <r>
      <rPr>
        <sz val="10"/>
        <color theme="1"/>
        <rFont val="Verdana"/>
        <family val="2"/>
      </rPr>
      <t xml:space="preserve"> Permanencia, Desarrollo y Capacitación Profesoral, </t>
    </r>
    <r>
      <rPr>
        <sz val="10"/>
        <color rgb="FFFF0000"/>
        <rFont val="Verdana"/>
        <family val="2"/>
      </rPr>
      <t>(4)</t>
    </r>
    <r>
      <rPr>
        <sz val="10"/>
        <color theme="1"/>
        <rFont val="Verdana"/>
        <family val="2"/>
      </rPr>
      <t xml:space="preserve"> Fortalecimiento de Regionalización y Fomento de la Educación Superior Rural, </t>
    </r>
    <r>
      <rPr>
        <sz val="10"/>
        <color rgb="FFFF0000"/>
        <rFont val="Verdana"/>
        <family val="2"/>
      </rPr>
      <t>(5)</t>
    </r>
    <r>
      <rPr>
        <sz val="10"/>
        <color theme="1"/>
        <rFont val="Verdana"/>
        <family val="2"/>
      </rPr>
      <t xml:space="preserve"> Dotación de Infraestructura Tecnológica y Adecuación de Infraestructura Física, </t>
    </r>
    <r>
      <rPr>
        <sz val="10"/>
        <color rgb="FFFF0000"/>
        <rFont val="Verdana"/>
        <family val="2"/>
      </rPr>
      <t>(6)</t>
    </r>
    <r>
      <rPr>
        <sz val="10"/>
        <color theme="1"/>
        <rFont val="Verdana"/>
        <family val="2"/>
      </rPr>
      <t xml:space="preserve"> Diseño o Modificación de Oferta Académica,</t>
    </r>
    <r>
      <rPr>
        <sz val="10"/>
        <color rgb="FFFF0000"/>
        <rFont val="Verdana"/>
        <family val="2"/>
      </rPr>
      <t xml:space="preserve"> (7)</t>
    </r>
    <r>
      <rPr>
        <sz val="10"/>
        <color theme="1"/>
        <rFont val="Verdana"/>
        <family val="2"/>
      </rPr>
      <t xml:space="preserve"> Fortalecimiento y Consolidación de los Sistemas Internos de Aseguramiento de la Calidad (SIAC) y </t>
    </r>
    <r>
      <rPr>
        <sz val="10"/>
        <color rgb="FFFF0000"/>
        <rFont val="Verdana"/>
        <family val="2"/>
      </rPr>
      <t>(8)</t>
    </r>
    <r>
      <rPr>
        <sz val="10"/>
        <color theme="1"/>
        <rFont val="Verdana"/>
        <family val="2"/>
      </rPr>
      <t xml:space="preserve"> Nombre de la línea de inversión, diferente a las anteriores, y propuesta por la IES.</t>
    </r>
  </si>
  <si>
    <t>Nombre del Proyecto de Inversión</t>
  </si>
  <si>
    <r>
      <t>Realizar una</t>
    </r>
    <r>
      <rPr>
        <sz val="10"/>
        <color rgb="FFFF0000"/>
        <rFont val="Verdana"/>
        <family val="2"/>
      </rPr>
      <t xml:space="preserve"> breve</t>
    </r>
    <r>
      <rPr>
        <sz val="10"/>
        <color theme="1"/>
        <rFont val="Verdana"/>
        <family val="2"/>
      </rPr>
      <t xml:space="preserve"> descripción del </t>
    </r>
    <r>
      <rPr>
        <sz val="10"/>
        <color rgb="FFFF0000"/>
        <rFont val="Verdana"/>
        <family val="2"/>
      </rPr>
      <t>nombre del proyecto</t>
    </r>
    <r>
      <rPr>
        <sz val="10"/>
        <color theme="1"/>
        <rFont val="Verdana"/>
        <family val="2"/>
      </rPr>
      <t xml:space="preserve"> de inversión en ejecución.</t>
    </r>
  </si>
  <si>
    <t>Resultado Esperado del Proyecto</t>
  </si>
  <si>
    <r>
      <t>Realizar una descripción general de los productos</t>
    </r>
    <r>
      <rPr>
        <sz val="10"/>
        <color rgb="FFFF0000"/>
        <rFont val="Verdana"/>
        <family val="2"/>
      </rPr>
      <t xml:space="preserve"> esperados</t>
    </r>
    <r>
      <rPr>
        <sz val="10"/>
        <color theme="1"/>
        <rFont val="Verdana"/>
        <family val="2"/>
      </rPr>
      <t xml:space="preserve"> del proyecto de inversión y de los</t>
    </r>
    <r>
      <rPr>
        <sz val="10"/>
        <color rgb="FFFF0000"/>
        <rFont val="Verdana"/>
        <family val="2"/>
      </rPr>
      <t xml:space="preserve"> resultados</t>
    </r>
    <r>
      <rPr>
        <sz val="10"/>
        <color theme="1"/>
        <rFont val="Verdana"/>
        <family val="2"/>
      </rPr>
      <t xml:space="preserve"> que tendrá frente al </t>
    </r>
    <r>
      <rPr>
        <sz val="10"/>
        <color rgb="FFFF0000"/>
        <rFont val="Verdana"/>
        <family val="2"/>
      </rPr>
      <t>mejoramiento de la calidad</t>
    </r>
    <r>
      <rPr>
        <sz val="10"/>
        <color theme="1"/>
        <rFont val="Verdana"/>
        <family val="2"/>
      </rPr>
      <t>.</t>
    </r>
  </si>
  <si>
    <t>Valor Recursos PFC</t>
  </si>
  <si>
    <r>
      <t xml:space="preserve">Ingresar el valor (expresado en pesos) que corresponde a los recursos que se asignaron por concepto de </t>
    </r>
    <r>
      <rPr>
        <sz val="10"/>
        <color rgb="FFFF0000"/>
        <rFont val="Verdana"/>
        <family val="2"/>
      </rPr>
      <t>PFC</t>
    </r>
    <r>
      <rPr>
        <sz val="10"/>
        <color theme="1"/>
        <rFont val="Verdana"/>
        <family val="2"/>
      </rPr>
      <t xml:space="preserve">. La IES relacionará, </t>
    </r>
    <r>
      <rPr>
        <sz val="10"/>
        <color rgb="FFFF0000"/>
        <rFont val="Verdana"/>
        <family val="2"/>
      </rPr>
      <t>en cada proyecto de inversión</t>
    </r>
    <r>
      <rPr>
        <sz val="10"/>
        <color theme="1"/>
        <rFont val="Verdana"/>
        <family val="2"/>
      </rPr>
      <t>, el valor que se aprobó de recursos PFC para el proyecto.</t>
    </r>
  </si>
  <si>
    <t xml:space="preserve">Valor TOTAL PROYECTO </t>
  </si>
  <si>
    <r>
      <t xml:space="preserve">Ingresar el valor (expresado en pesos) que corresponde al total de recursos que se asignaron por concepto de </t>
    </r>
    <r>
      <rPr>
        <sz val="10"/>
        <color rgb="FFFF0000"/>
        <rFont val="Verdana"/>
        <family val="2"/>
      </rPr>
      <t>todas las fuentes, incluida PFC</t>
    </r>
    <r>
      <rPr>
        <sz val="10"/>
        <color theme="1"/>
        <rFont val="Verdana"/>
        <family val="2"/>
      </rPr>
      <t xml:space="preserve">. La IES relacionará, </t>
    </r>
    <r>
      <rPr>
        <sz val="10"/>
        <color rgb="FFFF0000"/>
        <rFont val="Verdana"/>
        <family val="2"/>
      </rPr>
      <t>en cada proyecto de inversión</t>
    </r>
    <r>
      <rPr>
        <sz val="10"/>
        <color theme="1"/>
        <rFont val="Verdana"/>
        <family val="2"/>
      </rPr>
      <t>, el valor total que se aprobó para el proyecto.</t>
    </r>
  </si>
  <si>
    <t xml:space="preserve">Fecha de Inicio del Proyecto </t>
  </si>
  <si>
    <r>
      <t xml:space="preserve">Es la fecha en la que quedo estipulada </t>
    </r>
    <r>
      <rPr>
        <u/>
        <sz val="10"/>
        <color rgb="FFFF0000"/>
        <rFont val="Verdana"/>
        <family val="2"/>
      </rPr>
      <t>finaliza</t>
    </r>
    <r>
      <rPr>
        <sz val="10"/>
        <color theme="1"/>
        <rFont val="Verdana"/>
        <family val="2"/>
      </rPr>
      <t xml:space="preserve"> el proyecto de inversión. El formato de la fecha a diligenciar es: </t>
    </r>
    <r>
      <rPr>
        <sz val="10"/>
        <color rgb="FFFF0000"/>
        <rFont val="Verdana"/>
        <family val="2"/>
      </rPr>
      <t>DIA/MES/AÑO</t>
    </r>
    <r>
      <rPr>
        <sz val="10"/>
        <color theme="1"/>
        <rFont val="Verdana"/>
        <family val="2"/>
      </rPr>
      <t>.</t>
    </r>
  </si>
  <si>
    <t xml:space="preserve">Fecha de Finalización del Proyecto </t>
  </si>
  <si>
    <r>
      <t xml:space="preserve">Porcentaje de Resultado Alcanzado a 
</t>
    </r>
    <r>
      <rPr>
        <b/>
        <sz val="10"/>
        <color theme="1"/>
        <rFont val="Verdana"/>
        <family val="2"/>
      </rPr>
      <t>31 de Diciembre de 2024</t>
    </r>
  </si>
  <si>
    <r>
      <t xml:space="preserve">Este campo se deberá diligenciar </t>
    </r>
    <r>
      <rPr>
        <sz val="10"/>
        <color rgb="FFFF0000"/>
        <rFont val="Verdana"/>
        <family val="2"/>
      </rPr>
      <t xml:space="preserve">únicamente en porcentaje </t>
    </r>
    <r>
      <rPr>
        <sz val="10"/>
        <color theme="1"/>
        <rFont val="Verdana"/>
        <family val="2"/>
      </rPr>
      <t xml:space="preserve">(%) indicando el </t>
    </r>
    <r>
      <rPr>
        <sz val="10"/>
        <color rgb="FFFF0000"/>
        <rFont val="Verdana"/>
        <family val="2"/>
      </rPr>
      <t>avance general</t>
    </r>
    <r>
      <rPr>
        <sz val="10"/>
        <color theme="1"/>
        <rFont val="Verdana"/>
        <family val="2"/>
      </rPr>
      <t xml:space="preserve"> del proyecto a </t>
    </r>
    <r>
      <rPr>
        <b/>
        <sz val="10"/>
        <color theme="1"/>
        <rFont val="Verdana"/>
        <family val="2"/>
      </rPr>
      <t>31 de diciembre de 2024</t>
    </r>
    <r>
      <rPr>
        <sz val="10"/>
        <color theme="1"/>
        <rFont val="Verdana"/>
        <family val="2"/>
      </rPr>
      <t xml:space="preserve">, de acuerdo con los </t>
    </r>
    <r>
      <rPr>
        <sz val="10"/>
        <color rgb="FFFF0000"/>
        <rFont val="Verdana"/>
        <family val="2"/>
      </rPr>
      <t>resultados esperados al finalizar</t>
    </r>
    <r>
      <rPr>
        <sz val="10"/>
        <color theme="1"/>
        <rFont val="Verdana"/>
        <family val="2"/>
      </rPr>
      <t xml:space="preserve"> el proyecto de inversión.</t>
    </r>
  </si>
  <si>
    <r>
      <t xml:space="preserve">RECURSOS PFC Comprometidos
</t>
    </r>
    <r>
      <rPr>
        <b/>
        <sz val="10"/>
        <color theme="1"/>
        <rFont val="Verdana"/>
        <family val="2"/>
      </rPr>
      <t>acumulado a 3O de Diciembre de 2024</t>
    </r>
  </si>
  <si>
    <r>
      <t xml:space="preserve">Ingresar el valor (expresado en pesos) que corresponde a los </t>
    </r>
    <r>
      <rPr>
        <sz val="10"/>
        <color rgb="FFFF0000"/>
        <rFont val="Verdana"/>
        <family val="2"/>
      </rPr>
      <t xml:space="preserve">recursos comprometidos </t>
    </r>
    <r>
      <rPr>
        <b/>
        <sz val="10"/>
        <color theme="1"/>
        <rFont val="Verdana"/>
        <family val="2"/>
      </rPr>
      <t>acumulado a 31 de diciembre de 2024</t>
    </r>
    <r>
      <rPr>
        <sz val="10"/>
        <color rgb="FFFF0000"/>
        <rFont val="Verdana"/>
        <family val="2"/>
      </rPr>
      <t xml:space="preserve"> </t>
    </r>
    <r>
      <rPr>
        <sz val="10"/>
        <color theme="1"/>
        <rFont val="Verdana"/>
        <family val="2"/>
      </rPr>
      <t xml:space="preserve">por concepto o fuente </t>
    </r>
    <r>
      <rPr>
        <b/>
        <sz val="10"/>
        <color theme="1"/>
        <rFont val="Verdana"/>
        <family val="2"/>
      </rPr>
      <t>PFC</t>
    </r>
    <r>
      <rPr>
        <sz val="10"/>
        <color theme="1"/>
        <rFont val="Verdana"/>
        <family val="2"/>
      </rPr>
      <t xml:space="preserve">. La IES relacionará, </t>
    </r>
    <r>
      <rPr>
        <sz val="10"/>
        <color rgb="FFFF0000"/>
        <rFont val="Verdana"/>
        <family val="2"/>
      </rPr>
      <t>en cada proyecto de inversión</t>
    </r>
    <r>
      <rPr>
        <sz val="10"/>
        <color theme="1"/>
        <rFont val="Verdana"/>
        <family val="2"/>
      </rPr>
      <t>, el valor de los recursos comprometidos del valor total que se asigno para esta fuente de financiación.</t>
    </r>
  </si>
  <si>
    <r>
      <t xml:space="preserve">RECURSOS PFC Ejecutados
</t>
    </r>
    <r>
      <rPr>
        <b/>
        <sz val="10"/>
        <color theme="1"/>
        <rFont val="Verdana"/>
        <family val="2"/>
      </rPr>
      <t>acumulado a 3O de Diciembre de 2024</t>
    </r>
  </si>
  <si>
    <r>
      <t xml:space="preserve">Ingresar el valor (expresado en pesos) que corresponde a los </t>
    </r>
    <r>
      <rPr>
        <sz val="10"/>
        <color rgb="FFFF0000"/>
        <rFont val="Verdana"/>
        <family val="2"/>
      </rPr>
      <t xml:space="preserve">recursos ejecutados </t>
    </r>
    <r>
      <rPr>
        <b/>
        <sz val="10"/>
        <color theme="1"/>
        <rFont val="Verdana"/>
        <family val="2"/>
      </rPr>
      <t xml:space="preserve">acumulado a 31 de diciembre de 2024 </t>
    </r>
    <r>
      <rPr>
        <sz val="10"/>
        <color theme="1"/>
        <rFont val="Verdana"/>
        <family val="2"/>
      </rPr>
      <t xml:space="preserve">por concepto o fuente </t>
    </r>
    <r>
      <rPr>
        <b/>
        <sz val="10"/>
        <color theme="1"/>
        <rFont val="Verdana"/>
        <family val="2"/>
      </rPr>
      <t>PFC</t>
    </r>
    <r>
      <rPr>
        <sz val="10"/>
        <color theme="1"/>
        <rFont val="Verdana"/>
        <family val="2"/>
      </rPr>
      <t xml:space="preserve">. La IES relacionará, </t>
    </r>
    <r>
      <rPr>
        <sz val="10"/>
        <color rgb="FFFF0000"/>
        <rFont val="Verdana"/>
        <family val="2"/>
      </rPr>
      <t>en cada proyecto de inversión</t>
    </r>
    <r>
      <rPr>
        <sz val="10"/>
        <color theme="1"/>
        <rFont val="Verdana"/>
        <family val="2"/>
      </rPr>
      <t xml:space="preserve">, el valor de los recursos ejecutados que corresponde a la </t>
    </r>
    <r>
      <rPr>
        <sz val="10"/>
        <color rgb="FFFF0000"/>
        <rFont val="Verdana"/>
        <family val="2"/>
      </rPr>
      <t xml:space="preserve">suma de los pagos realizados </t>
    </r>
    <r>
      <rPr>
        <sz val="10"/>
        <color theme="1"/>
        <rFont val="Verdana"/>
        <family val="2"/>
      </rPr>
      <t>del valor total que se asigno para esta fuente de financiación.</t>
    </r>
  </si>
  <si>
    <r>
      <t xml:space="preserve">RECURSOS OTRAS FUENTES Comprometidos
</t>
    </r>
    <r>
      <rPr>
        <b/>
        <sz val="10"/>
        <color theme="1"/>
        <rFont val="Verdana"/>
        <family val="2"/>
      </rPr>
      <t>acumulado a 3O de Diciembre de 2024</t>
    </r>
  </si>
  <si>
    <r>
      <t xml:space="preserve">Ingresar el valor (expresado en pesos) que corresponde a los </t>
    </r>
    <r>
      <rPr>
        <sz val="10"/>
        <color rgb="FFFF0000"/>
        <rFont val="Verdana"/>
        <family val="2"/>
      </rPr>
      <t xml:space="preserve">recursos comprometidos </t>
    </r>
    <r>
      <rPr>
        <b/>
        <sz val="10"/>
        <color theme="1"/>
        <rFont val="Verdana"/>
        <family val="2"/>
      </rPr>
      <t xml:space="preserve">acumulado a 3O de Diciembre de 2024  </t>
    </r>
    <r>
      <rPr>
        <sz val="10"/>
        <color theme="1"/>
        <rFont val="Verdana"/>
        <family val="2"/>
      </rPr>
      <t xml:space="preserve">por concepto de la </t>
    </r>
    <r>
      <rPr>
        <sz val="10"/>
        <color rgb="FFFF0000"/>
        <rFont val="Verdana"/>
        <family val="2"/>
      </rPr>
      <t>suma de todas las otras fuentes</t>
    </r>
    <r>
      <rPr>
        <sz val="10"/>
        <color theme="1"/>
        <rFont val="Verdana"/>
        <family val="2"/>
      </rPr>
      <t xml:space="preserve"> diferentes a PFC. La IES relacionará, </t>
    </r>
    <r>
      <rPr>
        <sz val="10"/>
        <color rgb="FFFF0000"/>
        <rFont val="Verdana"/>
        <family val="2"/>
      </rPr>
      <t>en cada proyecto de inversión</t>
    </r>
    <r>
      <rPr>
        <sz val="10"/>
        <color theme="1"/>
        <rFont val="Verdana"/>
        <family val="2"/>
      </rPr>
      <t>, el valor de los recursos comprometidos del valor total que suma la asignación de recursos de las fuentes diferentes a PFC.</t>
    </r>
  </si>
  <si>
    <r>
      <t xml:space="preserve">RECURSOS OTRAS FUENTES Ejecutados
</t>
    </r>
    <r>
      <rPr>
        <b/>
        <sz val="10"/>
        <color theme="1"/>
        <rFont val="Verdana"/>
        <family val="2"/>
      </rPr>
      <t>acumulado a 3O de Diciembre de 2024</t>
    </r>
  </si>
  <si>
    <r>
      <t xml:space="preserve">Ingresar el valor (expresado en pesos) que corresponde a los </t>
    </r>
    <r>
      <rPr>
        <sz val="10"/>
        <color rgb="FFFF0000"/>
        <rFont val="Verdana"/>
        <family val="2"/>
      </rPr>
      <t xml:space="preserve">recursos ejecutados </t>
    </r>
    <r>
      <rPr>
        <b/>
        <sz val="10"/>
        <color theme="1"/>
        <rFont val="Verdana"/>
        <family val="2"/>
      </rPr>
      <t>acumulado a 31 de Diciembre de 2024</t>
    </r>
    <r>
      <rPr>
        <sz val="10"/>
        <color rgb="FFFF0000"/>
        <rFont val="Verdana"/>
        <family val="2"/>
      </rPr>
      <t xml:space="preserve"> </t>
    </r>
    <r>
      <rPr>
        <sz val="10"/>
        <color theme="1"/>
        <rFont val="Verdana"/>
        <family val="2"/>
      </rPr>
      <t xml:space="preserve">por concepto de la </t>
    </r>
    <r>
      <rPr>
        <sz val="10"/>
        <color rgb="FFFF0000"/>
        <rFont val="Verdana"/>
        <family val="2"/>
      </rPr>
      <t>suma de todas las otras fuentes</t>
    </r>
    <r>
      <rPr>
        <sz val="10"/>
        <color theme="1"/>
        <rFont val="Verdana"/>
        <family val="2"/>
      </rPr>
      <t xml:space="preserve"> diferentes a PFC. La IES relacionará, </t>
    </r>
    <r>
      <rPr>
        <sz val="10"/>
        <color rgb="FFFF0000"/>
        <rFont val="Verdana"/>
        <family val="2"/>
      </rPr>
      <t>en cada proyecto de inversión</t>
    </r>
    <r>
      <rPr>
        <sz val="10"/>
        <color theme="1"/>
        <rFont val="Verdana"/>
        <family val="2"/>
      </rPr>
      <t>, el valor de los recursos ejecutados del valor total que suma la asignación de recursos de las fuentes diferentes a PFC.</t>
    </r>
  </si>
  <si>
    <t>Rendimientos Financieros de Recursos PFC de esa Vigencia</t>
  </si>
  <si>
    <t>Saldos de Recursos PFC de la vigencia</t>
  </si>
  <si>
    <t>Justificación del saldo</t>
  </si>
  <si>
    <t>Principal Condición de Calidad fortalecida del Decreto 1330 del 2019</t>
  </si>
  <si>
    <t>Mencionar Condición de Calidad fortalecida del Decreto 1330 del 2019.</t>
  </si>
  <si>
    <t>Principal Factor de Calidad fortalecido del Acuerdo 02 del 2020</t>
  </si>
  <si>
    <t>Mencionar el Factor de Calidad fortalecido del Acuerdo 02 del 2020.</t>
  </si>
  <si>
    <t>Principal  característica de calidad impactada del Acuerdo 02 de 2020</t>
  </si>
  <si>
    <t>Mencionar la característica de calidad impactada del Acuerdo 02 de 2020.</t>
  </si>
  <si>
    <r>
      <t xml:space="preserve">En este campo la IES </t>
    </r>
    <r>
      <rPr>
        <sz val="10"/>
        <color rgb="FFFF0000"/>
        <rFont val="Verdana"/>
        <family val="2"/>
      </rPr>
      <t xml:space="preserve">describirá </t>
    </r>
    <r>
      <rPr>
        <sz val="10"/>
        <color theme="1"/>
        <rFont val="Verdana"/>
        <family val="2"/>
      </rPr>
      <t xml:space="preserve">las observaciones, hitos, acontecimientos significativos, inconvenientes o alertas que considere </t>
    </r>
    <r>
      <rPr>
        <sz val="10"/>
        <color rgb="FFFF0000"/>
        <rFont val="Verdana"/>
        <family val="2"/>
      </rPr>
      <t>pertinente</t>
    </r>
    <r>
      <rPr>
        <sz val="10"/>
        <color theme="1"/>
        <rFont val="Verdana"/>
        <family val="2"/>
      </rPr>
      <t xml:space="preserve"> incluir para ser tenido en cuenta en el </t>
    </r>
    <r>
      <rPr>
        <sz val="10"/>
        <color rgb="FFFF0000"/>
        <rFont val="Verdana"/>
        <family val="2"/>
      </rPr>
      <t>desarrollo</t>
    </r>
    <r>
      <rPr>
        <sz val="10"/>
        <color theme="1"/>
        <rFont val="Verdana"/>
        <family val="2"/>
      </rPr>
      <t xml:space="preserve"> del proyecto de inversión.</t>
    </r>
  </si>
  <si>
    <t>Resumen Recursos PFC</t>
  </si>
  <si>
    <t>Esta hoja presenta un resumen consolidado del comportamiento financiero de los recursos PFC por vigencia, con base en la información registrada en la hoja Seguimiento_PFC.
Aquí se agrupan los valores reportados en los campos de asignación, compromisos y ejecución del recurso PFC, así como los saldos disponibles con corte al 30 de abril de 2025.
Esta hoja está formulada automáticamente. No debe ser modificada manualmente.</t>
  </si>
  <si>
    <t>Tabla 1: Recurso PFC por vigencia</t>
  </si>
  <si>
    <t>Recurso PFC Final Asignado ($)</t>
  </si>
  <si>
    <t>Comprometido ($)</t>
  </si>
  <si>
    <t>Ejecutado ($)</t>
  </si>
  <si>
    <t>Saldo ($)</t>
  </si>
  <si>
    <t>Total</t>
  </si>
  <si>
    <t>Tabla 2: Rendimientos Financieros por vigencia</t>
  </si>
  <si>
    <t>Rendimientos Financieros Asignados ($)</t>
  </si>
  <si>
    <t>Comprometidos ($)</t>
  </si>
  <si>
    <t>Ejecutados ($)</t>
  </si>
  <si>
    <t>Saldo Disponible ($)</t>
  </si>
  <si>
    <t>Finalizado</t>
  </si>
  <si>
    <t>Sin cambios</t>
  </si>
  <si>
    <t>Reducido</t>
  </si>
  <si>
    <t>Incrementado</t>
  </si>
  <si>
    <t>Descartado</t>
  </si>
  <si>
    <t>Linea de inversión</t>
  </si>
  <si>
    <t>Vigencia PIC  2023-2 o 2024-2</t>
  </si>
  <si>
    <t>Amazonas</t>
  </si>
  <si>
    <t>Antioquia</t>
  </si>
  <si>
    <t>Arauca</t>
  </si>
  <si>
    <t>San_Andres</t>
  </si>
  <si>
    <t>Atlántico</t>
  </si>
  <si>
    <t>Bogotá_D.C.</t>
  </si>
  <si>
    <t>Bolívar</t>
  </si>
  <si>
    <t>Boyacá</t>
  </si>
  <si>
    <t>Caldas</t>
  </si>
  <si>
    <t>Caquetá</t>
  </si>
  <si>
    <t>Casanare</t>
  </si>
  <si>
    <t>Cauca</t>
  </si>
  <si>
    <t>César</t>
  </si>
  <si>
    <t>Chocó</t>
  </si>
  <si>
    <t>Córdoba</t>
  </si>
  <si>
    <t>Cundinamarca</t>
  </si>
  <si>
    <t>Guainía</t>
  </si>
  <si>
    <t>Guaviare</t>
  </si>
  <si>
    <t>Huila</t>
  </si>
  <si>
    <t>La_Guajira</t>
  </si>
  <si>
    <t>Magdalena</t>
  </si>
  <si>
    <t>Meta</t>
  </si>
  <si>
    <t>Nariño</t>
  </si>
  <si>
    <t>Norte_de_Santander</t>
  </si>
  <si>
    <t>Putumayo</t>
  </si>
  <si>
    <t>Quindío</t>
  </si>
  <si>
    <t>Risaralda</t>
  </si>
  <si>
    <t>Santander</t>
  </si>
  <si>
    <t>Sucre</t>
  </si>
  <si>
    <t>Tolima</t>
  </si>
  <si>
    <t>Valle_del_Cauca</t>
  </si>
  <si>
    <t>Vaupés</t>
  </si>
  <si>
    <t>Vichada</t>
  </si>
  <si>
    <t>Línea de inversión</t>
  </si>
  <si>
    <t>Sublínea de inversión</t>
  </si>
  <si>
    <t>Bienestar, Permanencia y Graduación en la Educación Superior</t>
  </si>
  <si>
    <t>Formación, Capacitación y Desarrollo docente</t>
  </si>
  <si>
    <t>Dotación y Adecuación de Infraestructura Física y Tecnológica</t>
  </si>
  <si>
    <t>Fortalecimiento y Consolidación de los Sistemas Internos de Aseguramiento de la Calidad (SIAC)</t>
  </si>
  <si>
    <t>Fortalecimiento de IES públicas en zonas declaradas en emergencia económica, social y ecológica para la atención de desastres naturales, antrópicos y por cambio climático</t>
  </si>
  <si>
    <t>Bienestar Permanencia y Graduación en la Educación_Superior</t>
  </si>
  <si>
    <t>El Encanto</t>
  </si>
  <si>
    <t>Abejorral</t>
  </si>
  <si>
    <t>Providencia</t>
  </si>
  <si>
    <t>Baranoa</t>
  </si>
  <si>
    <t>Bogotá, D.C.</t>
  </si>
  <si>
    <t>Achí</t>
  </si>
  <si>
    <t>Almeida</t>
  </si>
  <si>
    <t>Aguadas</t>
  </si>
  <si>
    <t>Albania</t>
  </si>
  <si>
    <t>Aguazul</t>
  </si>
  <si>
    <t>Almaguer</t>
  </si>
  <si>
    <t>Aguachica</t>
  </si>
  <si>
    <t>Acandí</t>
  </si>
  <si>
    <t>Ayapel</t>
  </si>
  <si>
    <t>Agua de Dios</t>
  </si>
  <si>
    <t>Barranco Minas</t>
  </si>
  <si>
    <t>Calamar</t>
  </si>
  <si>
    <t>Acevedo</t>
  </si>
  <si>
    <t>Algarrobo</t>
  </si>
  <si>
    <t>Acacías</t>
  </si>
  <si>
    <t>Albán</t>
  </si>
  <si>
    <t>Ábrego</t>
  </si>
  <si>
    <t>Colón</t>
  </si>
  <si>
    <t>Armenia</t>
  </si>
  <si>
    <t>Apía</t>
  </si>
  <si>
    <t>Aguada</t>
  </si>
  <si>
    <t>Buenavista</t>
  </si>
  <si>
    <t>Alpujarra</t>
  </si>
  <si>
    <t>Alcalá</t>
  </si>
  <si>
    <t>Carurú</t>
  </si>
  <si>
    <t>Cumaribo</t>
  </si>
  <si>
    <t xml:space="preserve">Bienestar </t>
  </si>
  <si>
    <t>Número de estudios realizados</t>
  </si>
  <si>
    <t>Formación disciplinar con enfoque de alto nivel</t>
  </si>
  <si>
    <t>Operatividad del SIAC</t>
  </si>
  <si>
    <t>Prevención de la deserción y fortalecimiento del bienestar de la comunidad académica</t>
  </si>
  <si>
    <t>Formación Capacitación y Desarrollo docente</t>
  </si>
  <si>
    <t>La Chorrera</t>
  </si>
  <si>
    <t>Abriaquí</t>
  </si>
  <si>
    <t>Arauquita</t>
  </si>
  <si>
    <t>San Andrés</t>
  </si>
  <si>
    <t>Barranquilla</t>
  </si>
  <si>
    <t>Altos del Rosario</t>
  </si>
  <si>
    <t>Aquitania</t>
  </si>
  <si>
    <t>Anserma</t>
  </si>
  <si>
    <t>Belén de Los Andaquíes</t>
  </si>
  <si>
    <t>Chámeza</t>
  </si>
  <si>
    <t>Argelia</t>
  </si>
  <si>
    <t>Agustín Codazzi</t>
  </si>
  <si>
    <t>Alto Baudó</t>
  </si>
  <si>
    <t>Cacahual</t>
  </si>
  <si>
    <t>El Retorno</t>
  </si>
  <si>
    <t>Agrado</t>
  </si>
  <si>
    <t>Barrancas</t>
  </si>
  <si>
    <t>Aracataca</t>
  </si>
  <si>
    <t>Barranca de Upía</t>
  </si>
  <si>
    <t>Aldana</t>
  </si>
  <si>
    <t>Arboledas</t>
  </si>
  <si>
    <t>Mocoa</t>
  </si>
  <si>
    <t>Balboa</t>
  </si>
  <si>
    <t>Caimito</t>
  </si>
  <si>
    <t>Alvarado</t>
  </si>
  <si>
    <t>Andalucía</t>
  </si>
  <si>
    <t>Mitú</t>
  </si>
  <si>
    <t>La Primavera</t>
  </si>
  <si>
    <t>Número de acompañamientos realizados</t>
  </si>
  <si>
    <t>Permanencia y Graduación</t>
  </si>
  <si>
    <t>Formación educativa con orientación en competencias</t>
  </si>
  <si>
    <t>Nuevas Obras de Construcción</t>
  </si>
  <si>
    <t>Mejoramiento de condiciones institucionales y de programas</t>
  </si>
  <si>
    <t>Adecuación, mejoramiento y reforzamiento estructural de la infraestructura</t>
  </si>
  <si>
    <t>La Pedrera</t>
  </si>
  <si>
    <t>Alejandría</t>
  </si>
  <si>
    <t>Cravo Norte</t>
  </si>
  <si>
    <t>Campo de La Cruz</t>
  </si>
  <si>
    <t>Arenal</t>
  </si>
  <si>
    <t>Arcabuco</t>
  </si>
  <si>
    <t>Aranzazu</t>
  </si>
  <si>
    <t>Cartagena del Chairá</t>
  </si>
  <si>
    <t>Hato Corozal</t>
  </si>
  <si>
    <t>Astrea</t>
  </si>
  <si>
    <t>Atrato</t>
  </si>
  <si>
    <t>Canalete</t>
  </si>
  <si>
    <t>Anapoima</t>
  </si>
  <si>
    <t>Inírida</t>
  </si>
  <si>
    <t>Miraflores</t>
  </si>
  <si>
    <t>Aipe</t>
  </si>
  <si>
    <t>Dibulla</t>
  </si>
  <si>
    <t>Ariguaní</t>
  </si>
  <si>
    <t>Cabuyaro</t>
  </si>
  <si>
    <t>Ancuyá</t>
  </si>
  <si>
    <t>Bochalema</t>
  </si>
  <si>
    <t>Orito</t>
  </si>
  <si>
    <t>Calarcá</t>
  </si>
  <si>
    <t>Belén de Umbría</t>
  </si>
  <si>
    <t>Aratoca</t>
  </si>
  <si>
    <t>Chalán</t>
  </si>
  <si>
    <t>Ambalema</t>
  </si>
  <si>
    <t>Ansermanuevo</t>
  </si>
  <si>
    <t>Pacoa</t>
  </si>
  <si>
    <t>Puerto Carreño</t>
  </si>
  <si>
    <t>Número de estudiantes beneficiados</t>
  </si>
  <si>
    <t>Dotación</t>
  </si>
  <si>
    <t>Acreditación institucional y de programas</t>
  </si>
  <si>
    <t>La Victoria</t>
  </si>
  <si>
    <t>Amagá</t>
  </si>
  <si>
    <t>Fortul</t>
  </si>
  <si>
    <t>Candelaria</t>
  </si>
  <si>
    <t>Arjona</t>
  </si>
  <si>
    <t>Belén</t>
  </si>
  <si>
    <t>Belalcázar</t>
  </si>
  <si>
    <t>Curillo</t>
  </si>
  <si>
    <t>La Salina</t>
  </si>
  <si>
    <t>Becerril</t>
  </si>
  <si>
    <t>Bagadó</t>
  </si>
  <si>
    <t>Cereté</t>
  </si>
  <si>
    <t>Anolaima</t>
  </si>
  <si>
    <t>La Guadalupe</t>
  </si>
  <si>
    <t>San José del Guaviare</t>
  </si>
  <si>
    <t>Algeciras</t>
  </si>
  <si>
    <t>Distracción</t>
  </si>
  <si>
    <t>Cerro de San Antonio</t>
  </si>
  <si>
    <t>Castilla La Nueva</t>
  </si>
  <si>
    <t>Arboleda</t>
  </si>
  <si>
    <t>Bucarasica</t>
  </si>
  <si>
    <t>Puerto Asís</t>
  </si>
  <si>
    <t>Circasia</t>
  </si>
  <si>
    <t>Dosquebradas</t>
  </si>
  <si>
    <t>Barbosa</t>
  </si>
  <si>
    <t>Colosó</t>
  </si>
  <si>
    <t>Anzoátegui</t>
  </si>
  <si>
    <t>Papunahua</t>
  </si>
  <si>
    <t>Santa Rosalía</t>
  </si>
  <si>
    <t>Número de estrategias implementadas</t>
  </si>
  <si>
    <t>Leticia</t>
  </si>
  <si>
    <t>Amalfi</t>
  </si>
  <si>
    <t>Puerto Rondón</t>
  </si>
  <si>
    <t>Galapa</t>
  </si>
  <si>
    <t>Arroyohondo</t>
  </si>
  <si>
    <t>Berbeo</t>
  </si>
  <si>
    <t>Chinchiná</t>
  </si>
  <si>
    <t>El Doncello</t>
  </si>
  <si>
    <t>Maní</t>
  </si>
  <si>
    <t>Buenos Aires</t>
  </si>
  <si>
    <t>Bosconia</t>
  </si>
  <si>
    <t>Bahía Solano</t>
  </si>
  <si>
    <t>Chimá</t>
  </si>
  <si>
    <t>Apulo</t>
  </si>
  <si>
    <t>Mapiripana</t>
  </si>
  <si>
    <t>Altamira</t>
  </si>
  <si>
    <t>El Molino</t>
  </si>
  <si>
    <t>Chivolo</t>
  </si>
  <si>
    <t>Cubarral</t>
  </si>
  <si>
    <t>Barbacoas</t>
  </si>
  <si>
    <t>Cáchira</t>
  </si>
  <si>
    <t>Puerto Caicedo</t>
  </si>
  <si>
    <t>Guática</t>
  </si>
  <si>
    <t>Barichara</t>
  </si>
  <si>
    <t>Corozal</t>
  </si>
  <si>
    <t>Armero</t>
  </si>
  <si>
    <t>Taraira</t>
  </si>
  <si>
    <t>Mirití - Paraná</t>
  </si>
  <si>
    <t>Andes</t>
  </si>
  <si>
    <t>Saravena</t>
  </si>
  <si>
    <t>Juan de Acosta</t>
  </si>
  <si>
    <t>Barranco de Loba</t>
  </si>
  <si>
    <t>Betéitiva</t>
  </si>
  <si>
    <t>Filadelfia</t>
  </si>
  <si>
    <t>El Paujíl</t>
  </si>
  <si>
    <t>Monterrey</t>
  </si>
  <si>
    <t>Cajibío</t>
  </si>
  <si>
    <t>Chimichagua</t>
  </si>
  <si>
    <t>Bajo Baudó</t>
  </si>
  <si>
    <t>Chinú</t>
  </si>
  <si>
    <t>Arbeláez</t>
  </si>
  <si>
    <t>Morichal</t>
  </si>
  <si>
    <t>Baraya</t>
  </si>
  <si>
    <t>Fonseca</t>
  </si>
  <si>
    <t>Ciénaga</t>
  </si>
  <si>
    <t>Cumaral</t>
  </si>
  <si>
    <t>Cácota</t>
  </si>
  <si>
    <t>Puerto Guzmán</t>
  </si>
  <si>
    <t>Filandia</t>
  </si>
  <si>
    <t>La Celia</t>
  </si>
  <si>
    <t>Barrancabermeja</t>
  </si>
  <si>
    <t>Coveñas</t>
  </si>
  <si>
    <t>Ataco</t>
  </si>
  <si>
    <t>Buenaventura</t>
  </si>
  <si>
    <t>Yavaraté</t>
  </si>
  <si>
    <t>Bienestar en la Educación Superior y Permanencia Estudiantil</t>
  </si>
  <si>
    <t>Puerto Alegría</t>
  </si>
  <si>
    <t>Angelópolis</t>
  </si>
  <si>
    <t>Tame</t>
  </si>
  <si>
    <t>Luruaco</t>
  </si>
  <si>
    <t>Boavita</t>
  </si>
  <si>
    <t>La Dorada</t>
  </si>
  <si>
    <t>Florencia</t>
  </si>
  <si>
    <t>Nunchía</t>
  </si>
  <si>
    <t>Caldono</t>
  </si>
  <si>
    <t>Chiriguaná</t>
  </si>
  <si>
    <t>Bojayá</t>
  </si>
  <si>
    <t>Ciénaga de Oro</t>
  </si>
  <si>
    <t>Beltrán</t>
  </si>
  <si>
    <t>Pana Pana</t>
  </si>
  <si>
    <t>Campoalegre</t>
  </si>
  <si>
    <t>Hatonuevo</t>
  </si>
  <si>
    <t>Concordia</t>
  </si>
  <si>
    <t>El Calvario</t>
  </si>
  <si>
    <t>Buesaco</t>
  </si>
  <si>
    <t>Chinácota</t>
  </si>
  <si>
    <t>Puerto Leguízamo</t>
  </si>
  <si>
    <t>Génova</t>
  </si>
  <si>
    <t>La Virginia</t>
  </si>
  <si>
    <t>Betulia</t>
  </si>
  <si>
    <t>El Roble</t>
  </si>
  <si>
    <t>Cajamarca</t>
  </si>
  <si>
    <t>Bugalagrande</t>
  </si>
  <si>
    <t>Fomento para la Investigación Innovación o Creación y Fomento de las Publicaciones Científicas y de Divulgación</t>
  </si>
  <si>
    <t>Puerto Arica</t>
  </si>
  <si>
    <t>Angostura</t>
  </si>
  <si>
    <t>Malambo</t>
  </si>
  <si>
    <t>Cantagallo</t>
  </si>
  <si>
    <t>La Merced</t>
  </si>
  <si>
    <t>La Montañita</t>
  </si>
  <si>
    <t>Orocué</t>
  </si>
  <si>
    <t>Caloto</t>
  </si>
  <si>
    <t>Curumaní</t>
  </si>
  <si>
    <t>Carmen del Darién</t>
  </si>
  <si>
    <t>Cotorra</t>
  </si>
  <si>
    <t>Bituima</t>
  </si>
  <si>
    <t>Puerto Colombia</t>
  </si>
  <si>
    <t>Colombia</t>
  </si>
  <si>
    <t>La Jagua del Pilar</t>
  </si>
  <si>
    <t>El Banco</t>
  </si>
  <si>
    <t>El Castillo</t>
  </si>
  <si>
    <t>Chachagüí</t>
  </si>
  <si>
    <t>Chitagá</t>
  </si>
  <si>
    <t>San Francisco</t>
  </si>
  <si>
    <t>La Tebaida</t>
  </si>
  <si>
    <t>Marsella</t>
  </si>
  <si>
    <t>Galeras</t>
  </si>
  <si>
    <t>Carmen de Apicalá</t>
  </si>
  <si>
    <t>Caicedonia</t>
  </si>
  <si>
    <t>Permanencia Desarrollo y Capacitación_Profesoral</t>
  </si>
  <si>
    <t>Puerto Nariño</t>
  </si>
  <si>
    <t>Anorí</t>
  </si>
  <si>
    <t>Manatí</t>
  </si>
  <si>
    <t>Cartagena de Indias</t>
  </si>
  <si>
    <t>Briceño</t>
  </si>
  <si>
    <t>Manizales</t>
  </si>
  <si>
    <t>Milán</t>
  </si>
  <si>
    <t>Paz de Ariporo</t>
  </si>
  <si>
    <t>Corinto</t>
  </si>
  <si>
    <t>El Copey</t>
  </si>
  <si>
    <t>Cértegui</t>
  </si>
  <si>
    <t>La Apartada</t>
  </si>
  <si>
    <t>Bojacá</t>
  </si>
  <si>
    <t>San Felipe</t>
  </si>
  <si>
    <t>Elías</t>
  </si>
  <si>
    <t>Maicao</t>
  </si>
  <si>
    <t>El Piñón</t>
  </si>
  <si>
    <t>El Dorado</t>
  </si>
  <si>
    <t>Convención</t>
  </si>
  <si>
    <t>San Miguel</t>
  </si>
  <si>
    <t>Montenegro</t>
  </si>
  <si>
    <t>Mistrató</t>
  </si>
  <si>
    <t>Bucaramanga</t>
  </si>
  <si>
    <t>Guaranda</t>
  </si>
  <si>
    <t>Casabianca</t>
  </si>
  <si>
    <t>Cali</t>
  </si>
  <si>
    <t>Número de metros cuadrados intervenidos en espacios académicos</t>
  </si>
  <si>
    <t>Fortalecimiento de Regionalización y Fomento de la Educación Superior Rural</t>
  </si>
  <si>
    <t>Puerto Santander</t>
  </si>
  <si>
    <t>Anzá</t>
  </si>
  <si>
    <t>Palmar de Varela</t>
  </si>
  <si>
    <t>Cicuco</t>
  </si>
  <si>
    <t>Manzanares</t>
  </si>
  <si>
    <t>Morelia</t>
  </si>
  <si>
    <t>Pore</t>
  </si>
  <si>
    <t>El Tambo</t>
  </si>
  <si>
    <t>El Paso</t>
  </si>
  <si>
    <t>Condoto</t>
  </si>
  <si>
    <t>Lorica</t>
  </si>
  <si>
    <t>Cabrera</t>
  </si>
  <si>
    <t>Garzón</t>
  </si>
  <si>
    <t>Manaure</t>
  </si>
  <si>
    <t>El Retén</t>
  </si>
  <si>
    <t>Fuentedeoro</t>
  </si>
  <si>
    <t>Consacá</t>
  </si>
  <si>
    <t>Cúcuta</t>
  </si>
  <si>
    <t>Santiago</t>
  </si>
  <si>
    <t>Pijao</t>
  </si>
  <si>
    <t>Pereira</t>
  </si>
  <si>
    <t>La Unión</t>
  </si>
  <si>
    <t>Chaparral</t>
  </si>
  <si>
    <t>Calima</t>
  </si>
  <si>
    <t>Número de metros cuadrados intervenidos en espacios administrativos</t>
  </si>
  <si>
    <t>Diseño o Modificación de Oferta Académica</t>
  </si>
  <si>
    <t>Tarapacá</t>
  </si>
  <si>
    <t>Apartadó</t>
  </si>
  <si>
    <t>Piojó</t>
  </si>
  <si>
    <t>Clemencia</t>
  </si>
  <si>
    <t>Busbanzá</t>
  </si>
  <si>
    <t>Marmato</t>
  </si>
  <si>
    <t>Puerto Rico</t>
  </si>
  <si>
    <t>Recetor</t>
  </si>
  <si>
    <t>Gamarra</t>
  </si>
  <si>
    <t>El Cantón del San Pablo</t>
  </si>
  <si>
    <t>Los Córdobas</t>
  </si>
  <si>
    <t>Cachipay</t>
  </si>
  <si>
    <t>Gigante</t>
  </si>
  <si>
    <t>Riohacha</t>
  </si>
  <si>
    <t>Fundación</t>
  </si>
  <si>
    <t>Granada</t>
  </si>
  <si>
    <t>Contadero</t>
  </si>
  <si>
    <t>Cucutilla</t>
  </si>
  <si>
    <t>Sibundoy</t>
  </si>
  <si>
    <t>Quimbaya</t>
  </si>
  <si>
    <t>Pueblo Rico</t>
  </si>
  <si>
    <t>California</t>
  </si>
  <si>
    <t>Los Palmitos</t>
  </si>
  <si>
    <t>Coello</t>
  </si>
  <si>
    <t>Número de metros cuadrados intervenidos en espacios deportivos, artísticos o culturales</t>
  </si>
  <si>
    <t>Bienestar en la Educación Superior y Permanencia Estudiantil.</t>
  </si>
  <si>
    <t>Arboletes</t>
  </si>
  <si>
    <t>Polonuevo</t>
  </si>
  <si>
    <t>Marquetalia</t>
  </si>
  <si>
    <t>San José del Fragua</t>
  </si>
  <si>
    <t>Sabanalarga</t>
  </si>
  <si>
    <t>Guachené</t>
  </si>
  <si>
    <t>González</t>
  </si>
  <si>
    <t>El Carmen de Atrato</t>
  </si>
  <si>
    <t>Momil</t>
  </si>
  <si>
    <t>Cajicá</t>
  </si>
  <si>
    <t>Guadalupe</t>
  </si>
  <si>
    <t>San Juan del Cesar</t>
  </si>
  <si>
    <t>Guamal</t>
  </si>
  <si>
    <t>Durania</t>
  </si>
  <si>
    <t>Valle del Guamuez</t>
  </si>
  <si>
    <t>Salento</t>
  </si>
  <si>
    <t>Quinchía</t>
  </si>
  <si>
    <t>Capitanejo</t>
  </si>
  <si>
    <t>Majagual</t>
  </si>
  <si>
    <t>Coyaima</t>
  </si>
  <si>
    <t>Cartago</t>
  </si>
  <si>
    <t>Número de metros cuadrados intervenidos en otros espacios destinados al bienestar en general</t>
  </si>
  <si>
    <t>Ponedera</t>
  </si>
  <si>
    <t>El Carmen de Bolívar</t>
  </si>
  <si>
    <t>Campohermoso</t>
  </si>
  <si>
    <t>Marulanda</t>
  </si>
  <si>
    <t>San Vicente del Caguán</t>
  </si>
  <si>
    <t>Sácama</t>
  </si>
  <si>
    <t>Guapí</t>
  </si>
  <si>
    <t>La Gloria</t>
  </si>
  <si>
    <t>El Litoral del San Juan</t>
  </si>
  <si>
    <t>Montelíbano</t>
  </si>
  <si>
    <t>Caparrapí</t>
  </si>
  <si>
    <t>Hobo</t>
  </si>
  <si>
    <t>Uribia</t>
  </si>
  <si>
    <t>Nueva Granada</t>
  </si>
  <si>
    <t>La Macarena</t>
  </si>
  <si>
    <t>Cuaspúd</t>
  </si>
  <si>
    <t>El Carmen</t>
  </si>
  <si>
    <t>Villagarzón</t>
  </si>
  <si>
    <t>Santa Rosa de Cabal</t>
  </si>
  <si>
    <t>Carcasí</t>
  </si>
  <si>
    <t>Morroa</t>
  </si>
  <si>
    <t>Cunday</t>
  </si>
  <si>
    <t>Dagua</t>
  </si>
  <si>
    <t>Número de estudios de diagnóstico realizados</t>
  </si>
  <si>
    <t>El Guamo</t>
  </si>
  <si>
    <t>Cerinza</t>
  </si>
  <si>
    <t>Neira</t>
  </si>
  <si>
    <t>Solano</t>
  </si>
  <si>
    <t>San Luis de Palenque</t>
  </si>
  <si>
    <t>Inzá</t>
  </si>
  <si>
    <t>La Jagua de Ibirico</t>
  </si>
  <si>
    <t>Istmina</t>
  </si>
  <si>
    <t>Montería</t>
  </si>
  <si>
    <t>Cáqueza</t>
  </si>
  <si>
    <t>Íquira</t>
  </si>
  <si>
    <t>Urumita</t>
  </si>
  <si>
    <t>Pedraza</t>
  </si>
  <si>
    <t>Lejanías</t>
  </si>
  <si>
    <t>Cumbal</t>
  </si>
  <si>
    <t>El Tarra</t>
  </si>
  <si>
    <t>Santuario</t>
  </si>
  <si>
    <t>Cepitá</t>
  </si>
  <si>
    <t>Ovejas</t>
  </si>
  <si>
    <t>Dolores</t>
  </si>
  <si>
    <t>El Águila</t>
  </si>
  <si>
    <t>Número de metros cuadrados construidos para espacios académicos</t>
  </si>
  <si>
    <t>Repelón</t>
  </si>
  <si>
    <t>El Peñón</t>
  </si>
  <si>
    <t>Chinavita</t>
  </si>
  <si>
    <t>Norcasia</t>
  </si>
  <si>
    <t>Solita</t>
  </si>
  <si>
    <t>Támara</t>
  </si>
  <si>
    <t>Jambaló</t>
  </si>
  <si>
    <t>La Paz</t>
  </si>
  <si>
    <t>Juradó</t>
  </si>
  <si>
    <t>Moñitos</t>
  </si>
  <si>
    <t>Carmen de Carupa</t>
  </si>
  <si>
    <t>Isnos</t>
  </si>
  <si>
    <t>Villanueva</t>
  </si>
  <si>
    <t>Pijiño del Carmen</t>
  </si>
  <si>
    <t>Mapiripán</t>
  </si>
  <si>
    <t>Cumbitara</t>
  </si>
  <si>
    <t>El Zulia</t>
  </si>
  <si>
    <t>Cerrito</t>
  </si>
  <si>
    <t>Palmito</t>
  </si>
  <si>
    <t>Espinal</t>
  </si>
  <si>
    <t>El Cairo</t>
  </si>
  <si>
    <t>Número de metros cuadrados construidos para espacios administrativos</t>
  </si>
  <si>
    <t>Bello</t>
  </si>
  <si>
    <t>Sabanagrande</t>
  </si>
  <si>
    <t>Hatillo de Loba</t>
  </si>
  <si>
    <t>Chiquinquirá</t>
  </si>
  <si>
    <t>Pácora</t>
  </si>
  <si>
    <t>Valparaíso</t>
  </si>
  <si>
    <t>Tauramena</t>
  </si>
  <si>
    <t>La Sierra</t>
  </si>
  <si>
    <t>Manaure Balcón del Cesar</t>
  </si>
  <si>
    <t>Lloró</t>
  </si>
  <si>
    <t>Planeta Rica</t>
  </si>
  <si>
    <t>Chaguaní</t>
  </si>
  <si>
    <t>La Argentina</t>
  </si>
  <si>
    <t>Pivijay</t>
  </si>
  <si>
    <t>Mesetas</t>
  </si>
  <si>
    <t>El Charco</t>
  </si>
  <si>
    <t>Gramalote</t>
  </si>
  <si>
    <t>Charalá</t>
  </si>
  <si>
    <t>Sampués</t>
  </si>
  <si>
    <t>Falan</t>
  </si>
  <si>
    <t>El Cerrito</t>
  </si>
  <si>
    <t>Número de metros cuadrados construidos para espacios deportivos, artísticos o culturales</t>
  </si>
  <si>
    <t>Belmira</t>
  </si>
  <si>
    <t>Magangué</t>
  </si>
  <si>
    <t>Chíquiza</t>
  </si>
  <si>
    <t>Palestina</t>
  </si>
  <si>
    <t>Trinidad</t>
  </si>
  <si>
    <t>La Vega</t>
  </si>
  <si>
    <t>Pailitas</t>
  </si>
  <si>
    <t>Medio Atrato</t>
  </si>
  <si>
    <t>Pueblo Nuevo</t>
  </si>
  <si>
    <t>Chía</t>
  </si>
  <si>
    <t>La Plata</t>
  </si>
  <si>
    <t>Plato</t>
  </si>
  <si>
    <t>Puerto Concordia</t>
  </si>
  <si>
    <t>El Peñol</t>
  </si>
  <si>
    <t>Hacarí</t>
  </si>
  <si>
    <t>Charta</t>
  </si>
  <si>
    <t>San Benito Abad</t>
  </si>
  <si>
    <t>Flandes</t>
  </si>
  <si>
    <t>El Dovio</t>
  </si>
  <si>
    <t>Número de estudios técnicos realizados</t>
  </si>
  <si>
    <t>Betania</t>
  </si>
  <si>
    <t>Santa Lucía</t>
  </si>
  <si>
    <t>Mahates</t>
  </si>
  <si>
    <t>Chiscas</t>
  </si>
  <si>
    <t>Pensilvania</t>
  </si>
  <si>
    <t>López de Micay</t>
  </si>
  <si>
    <t>Pelaya</t>
  </si>
  <si>
    <t>Medio Baudó</t>
  </si>
  <si>
    <t>Puerto Escondido</t>
  </si>
  <si>
    <t>Chipaque</t>
  </si>
  <si>
    <t>Nátaga</t>
  </si>
  <si>
    <t>Puebloviejo</t>
  </si>
  <si>
    <t>Puerto Gaitán</t>
  </si>
  <si>
    <t>El Rosario</t>
  </si>
  <si>
    <t>Herrán</t>
  </si>
  <si>
    <t>Chima</t>
  </si>
  <si>
    <t>San Juan de Betulia</t>
  </si>
  <si>
    <t>Fresno</t>
  </si>
  <si>
    <t>Florida</t>
  </si>
  <si>
    <t>Número de diseños técnicos realizados</t>
  </si>
  <si>
    <t>Santo Tomás</t>
  </si>
  <si>
    <t>Margarita</t>
  </si>
  <si>
    <t>Chita</t>
  </si>
  <si>
    <t>Riosucio</t>
  </si>
  <si>
    <t>Yopal</t>
  </si>
  <si>
    <t>Mercaderes</t>
  </si>
  <si>
    <t>Pueblo Bello</t>
  </si>
  <si>
    <t>Medio San Juan</t>
  </si>
  <si>
    <t>Puerto Libertador</t>
  </si>
  <si>
    <t>Choachí</t>
  </si>
  <si>
    <t>Neiva</t>
  </si>
  <si>
    <t>Remolino</t>
  </si>
  <si>
    <t>Puerto Lleras</t>
  </si>
  <si>
    <t>El Tablón de Gómez</t>
  </si>
  <si>
    <t>La Esperanza</t>
  </si>
  <si>
    <t>Chipatá</t>
  </si>
  <si>
    <t>San Luis de Sincé</t>
  </si>
  <si>
    <t>Guamo</t>
  </si>
  <si>
    <t>Ginebra</t>
  </si>
  <si>
    <t>Número de elementos de mobiliario adquiridos</t>
  </si>
  <si>
    <t>Soledad</t>
  </si>
  <si>
    <t>María La Baja</t>
  </si>
  <si>
    <t>Chitaraque</t>
  </si>
  <si>
    <t>Miranda</t>
  </si>
  <si>
    <t>Río de Oro</t>
  </si>
  <si>
    <t>Nóvita</t>
  </si>
  <si>
    <t>Purísima de La Concepción</t>
  </si>
  <si>
    <t>Chocontá</t>
  </si>
  <si>
    <t>Oporapa</t>
  </si>
  <si>
    <t>Sabanas de San Ángel</t>
  </si>
  <si>
    <t>Puerto López</t>
  </si>
  <si>
    <t>La Playa</t>
  </si>
  <si>
    <t>Cimitarra</t>
  </si>
  <si>
    <t>San Marcos</t>
  </si>
  <si>
    <t>Herveo</t>
  </si>
  <si>
    <t>Guacarí</t>
  </si>
  <si>
    <t>Número de equipos o elementos deportivos, culturales y artísticos adquiridos</t>
  </si>
  <si>
    <t>Fomento para la Investigación, Innovación o Creación y Fomento de las Publicaciones Científicas y de Divulgación.</t>
  </si>
  <si>
    <t>Buriticá</t>
  </si>
  <si>
    <t>Suan</t>
  </si>
  <si>
    <t>Mompós</t>
  </si>
  <si>
    <t>Chivatá</t>
  </si>
  <si>
    <t>Salamina</t>
  </si>
  <si>
    <t>Morales</t>
  </si>
  <si>
    <t>San Alberto</t>
  </si>
  <si>
    <t>Nuquí</t>
  </si>
  <si>
    <t>Sahagún</t>
  </si>
  <si>
    <t>Cogua</t>
  </si>
  <si>
    <t>Paicol</t>
  </si>
  <si>
    <t>Francisco Pizarro</t>
  </si>
  <si>
    <t>Labateca</t>
  </si>
  <si>
    <t>Concepción</t>
  </si>
  <si>
    <t>San Onofre</t>
  </si>
  <si>
    <t>Honda</t>
  </si>
  <si>
    <t>Guadalajara de Buga</t>
  </si>
  <si>
    <t>Número de equipos o mobiliario con mantenimiento o renovados</t>
  </si>
  <si>
    <t>Permanencia, Desarrollo y Capacitación Profesoral.</t>
  </si>
  <si>
    <t>Cáceres</t>
  </si>
  <si>
    <t>Tubará</t>
  </si>
  <si>
    <t>Montecristo</t>
  </si>
  <si>
    <t>Chivor</t>
  </si>
  <si>
    <t>Samaná</t>
  </si>
  <si>
    <t>Padilla</t>
  </si>
  <si>
    <t>San Diego</t>
  </si>
  <si>
    <t>Quibdó</t>
  </si>
  <si>
    <t>San Andrés de Sotavento</t>
  </si>
  <si>
    <t>Cota</t>
  </si>
  <si>
    <t>Palermo</t>
  </si>
  <si>
    <t>San Sebastián de Buenavista</t>
  </si>
  <si>
    <t>Restrepo</t>
  </si>
  <si>
    <t>Funes</t>
  </si>
  <si>
    <t>Los Patios</t>
  </si>
  <si>
    <t>Confines</t>
  </si>
  <si>
    <t>San Pedro</t>
  </si>
  <si>
    <t>Ibagué</t>
  </si>
  <si>
    <t>Jamundí</t>
  </si>
  <si>
    <t>Número de equipos tecnológicos adquiridos</t>
  </si>
  <si>
    <t>Fortalecimiento de Regionalización y Fomento de la Educación Superior Rural.</t>
  </si>
  <si>
    <t>Caicedo</t>
  </si>
  <si>
    <t>Usiacurí</t>
  </si>
  <si>
    <t>Ciénega</t>
  </si>
  <si>
    <t>San José</t>
  </si>
  <si>
    <t>Páez</t>
  </si>
  <si>
    <t>San Martín</t>
  </si>
  <si>
    <t>Río Iró</t>
  </si>
  <si>
    <t>San Antero</t>
  </si>
  <si>
    <t>Cucunubá</t>
  </si>
  <si>
    <t>San Zenón</t>
  </si>
  <si>
    <t>San Carlos de Guaroa</t>
  </si>
  <si>
    <t>Guachucal</t>
  </si>
  <si>
    <t>Lourdes</t>
  </si>
  <si>
    <t>Contratación</t>
  </si>
  <si>
    <t>Santiago de Tolú</t>
  </si>
  <si>
    <t>Icononzo</t>
  </si>
  <si>
    <t>La Cumbre</t>
  </si>
  <si>
    <t>Número de licencias de Software o Hardware adquiridas</t>
  </si>
  <si>
    <t>Dotación de Infraestructura Tecnológica y Adecuación de Infraestructura Física.</t>
  </si>
  <si>
    <t>Norosí</t>
  </si>
  <si>
    <t>Cómbita</t>
  </si>
  <si>
    <t>Supía</t>
  </si>
  <si>
    <t>Patía</t>
  </si>
  <si>
    <t>Tamalameque</t>
  </si>
  <si>
    <t>Río Quito</t>
  </si>
  <si>
    <t>San Bernardo del Viento</t>
  </si>
  <si>
    <t>El Colegio</t>
  </si>
  <si>
    <t>Pital</t>
  </si>
  <si>
    <t>Santa Ana</t>
  </si>
  <si>
    <t>San Juan de Arama</t>
  </si>
  <si>
    <t>Guaitarilla</t>
  </si>
  <si>
    <t>Mutiscua</t>
  </si>
  <si>
    <t>Coromoro</t>
  </si>
  <si>
    <t>Sincelejo</t>
  </si>
  <si>
    <t>Lérida</t>
  </si>
  <si>
    <t>Número de recursos bibliográficos físicos y digitales adquiridos</t>
  </si>
  <si>
    <t>Diseño o Modificación de Oferta Académica.</t>
  </si>
  <si>
    <t>Campamento</t>
  </si>
  <si>
    <t>Pinillos</t>
  </si>
  <si>
    <t>Coper</t>
  </si>
  <si>
    <t>Victoria</t>
  </si>
  <si>
    <t>Piamonte</t>
  </si>
  <si>
    <t>Valledupar</t>
  </si>
  <si>
    <t>San Carlos</t>
  </si>
  <si>
    <t>Pitalito</t>
  </si>
  <si>
    <t>Santa Bárbara de Pinto</t>
  </si>
  <si>
    <t>San Juanito</t>
  </si>
  <si>
    <t>Gualmatán</t>
  </si>
  <si>
    <t>Ocaña</t>
  </si>
  <si>
    <t>Curití</t>
  </si>
  <si>
    <t>Líbano</t>
  </si>
  <si>
    <t>Número de servidores o sistemas de información adquiridos</t>
  </si>
  <si>
    <t>Fortalecimiento y Consolidación de los Sistemas Internos de Aseguramiento de la Calidad (SIAC).</t>
  </si>
  <si>
    <t>Cañasgordas</t>
  </si>
  <si>
    <t>Regidor</t>
  </si>
  <si>
    <t>Corrales</t>
  </si>
  <si>
    <t>Villamaría</t>
  </si>
  <si>
    <t>Piendamó - Tunía</t>
  </si>
  <si>
    <t>San José del Palmar</t>
  </si>
  <si>
    <t>San José de Uré</t>
  </si>
  <si>
    <t>El Rosal</t>
  </si>
  <si>
    <t>Rivera</t>
  </si>
  <si>
    <t>Santa Marta</t>
  </si>
  <si>
    <t>Iles</t>
  </si>
  <si>
    <t>Pamplona</t>
  </si>
  <si>
    <t>El Carmen de Chucurí</t>
  </si>
  <si>
    <t>Tolú Viejo</t>
  </si>
  <si>
    <t>Melgar</t>
  </si>
  <si>
    <t>Obando</t>
  </si>
  <si>
    <t>Número de suscripciones a bases de datos</t>
  </si>
  <si>
    <t>Caracolí</t>
  </si>
  <si>
    <t>Río Viejo</t>
  </si>
  <si>
    <t>Covarachía</t>
  </si>
  <si>
    <t>Viterbo</t>
  </si>
  <si>
    <t>Popayán</t>
  </si>
  <si>
    <t>Sipí</t>
  </si>
  <si>
    <t>San Pelayo</t>
  </si>
  <si>
    <t>Facatativá</t>
  </si>
  <si>
    <t>Saladoblanco</t>
  </si>
  <si>
    <t>Sitionuevo</t>
  </si>
  <si>
    <t>Uribe</t>
  </si>
  <si>
    <t>Imués</t>
  </si>
  <si>
    <t>Pamplonita</t>
  </si>
  <si>
    <t>El Guacamayo</t>
  </si>
  <si>
    <t>Murillo</t>
  </si>
  <si>
    <t>Palmira</t>
  </si>
  <si>
    <t>Número de vehículos adquiridos para el transporte de estudiantes y profesores</t>
  </si>
  <si>
    <t>Caramanta</t>
  </si>
  <si>
    <t>San Cristóbal</t>
  </si>
  <si>
    <t>Cubará</t>
  </si>
  <si>
    <t>Puerto Tejada</t>
  </si>
  <si>
    <t>Tadó</t>
  </si>
  <si>
    <t>Tierralta</t>
  </si>
  <si>
    <t>Fómeque</t>
  </si>
  <si>
    <t>San Agustín</t>
  </si>
  <si>
    <t>Tenerife</t>
  </si>
  <si>
    <t>Villavicencio</t>
  </si>
  <si>
    <t>Ipiales</t>
  </si>
  <si>
    <t>Natagaima</t>
  </si>
  <si>
    <t>Pradera</t>
  </si>
  <si>
    <t>Carepa</t>
  </si>
  <si>
    <t>San Estanislao</t>
  </si>
  <si>
    <t>Cucaita</t>
  </si>
  <si>
    <t>Puracé</t>
  </si>
  <si>
    <t>Unguía</t>
  </si>
  <si>
    <t>Tuchín</t>
  </si>
  <si>
    <t>Fosca</t>
  </si>
  <si>
    <t>Santa María</t>
  </si>
  <si>
    <t>Zapayán</t>
  </si>
  <si>
    <t>Vistahermosa</t>
  </si>
  <si>
    <t>La Cruz</t>
  </si>
  <si>
    <t>Ragonvalia</t>
  </si>
  <si>
    <t>El Playón</t>
  </si>
  <si>
    <t>Ortega</t>
  </si>
  <si>
    <t>Carolina</t>
  </si>
  <si>
    <t>San Fernando</t>
  </si>
  <si>
    <t>Cuítiva</t>
  </si>
  <si>
    <t>Rosas</t>
  </si>
  <si>
    <t>Unión Panamericana</t>
  </si>
  <si>
    <t>Valencia</t>
  </si>
  <si>
    <t>Funza</t>
  </si>
  <si>
    <t>Suaza</t>
  </si>
  <si>
    <t>Zona Bananera</t>
  </si>
  <si>
    <t>La Florida</t>
  </si>
  <si>
    <t>Salazar</t>
  </si>
  <si>
    <t>Encino</t>
  </si>
  <si>
    <t>Palocabildo</t>
  </si>
  <si>
    <t>Riofrío</t>
  </si>
  <si>
    <t>Caucasia</t>
  </si>
  <si>
    <t>San Jacinto</t>
  </si>
  <si>
    <t>Duitama</t>
  </si>
  <si>
    <t>San Sebastián</t>
  </si>
  <si>
    <t>Fúquene</t>
  </si>
  <si>
    <t>Tarqui</t>
  </si>
  <si>
    <t>La Llanada</t>
  </si>
  <si>
    <t>San Calixto</t>
  </si>
  <si>
    <t>Enciso</t>
  </si>
  <si>
    <t>Piedras</t>
  </si>
  <si>
    <t>Roldanillo</t>
  </si>
  <si>
    <t>Acceso diferencial a niveles de formación técnico profesional, tecnológico y universitario</t>
  </si>
  <si>
    <t>Chigorodó</t>
  </si>
  <si>
    <t>San Jacinto del Cauca</t>
  </si>
  <si>
    <t>El Cocuy</t>
  </si>
  <si>
    <t>Santa Rosa</t>
  </si>
  <si>
    <t>Fusagasugá</t>
  </si>
  <si>
    <t>Tello</t>
  </si>
  <si>
    <t>La Tola</t>
  </si>
  <si>
    <t>San Cayetano</t>
  </si>
  <si>
    <t>Florián</t>
  </si>
  <si>
    <t>Planadas</t>
  </si>
  <si>
    <t>UNIVERSIDAD NACIONAL DE COLOMBIA</t>
  </si>
  <si>
    <t>Acreditación de programas</t>
  </si>
  <si>
    <t>Cisneros</t>
  </si>
  <si>
    <t>San Juan Nepomuceno</t>
  </si>
  <si>
    <t>El Espino</t>
  </si>
  <si>
    <t>Santander de Quilichao</t>
  </si>
  <si>
    <t>Gachalá</t>
  </si>
  <si>
    <t>Teruel</t>
  </si>
  <si>
    <t>Floridablanca</t>
  </si>
  <si>
    <t>Prado</t>
  </si>
  <si>
    <t>Sevilla</t>
  </si>
  <si>
    <t>UNIVERSIDAD PEDAGÓGICA NACIONAL</t>
  </si>
  <si>
    <t>Ciudad Bolívar</t>
  </si>
  <si>
    <t>San Martín de Loba</t>
  </si>
  <si>
    <t>Firavitoba</t>
  </si>
  <si>
    <t>Silvia</t>
  </si>
  <si>
    <t>Gachancipá</t>
  </si>
  <si>
    <t>Tesalia</t>
  </si>
  <si>
    <t>Leiva</t>
  </si>
  <si>
    <t>Sardinata</t>
  </si>
  <si>
    <t>Galán</t>
  </si>
  <si>
    <t>Purificación</t>
  </si>
  <si>
    <t>Toro</t>
  </si>
  <si>
    <t>UNIVERSIDAD PEDAGÓGICA Y TECNOLÓGICA DE COLOMBIA</t>
  </si>
  <si>
    <t>Actualización Sistemas de Información</t>
  </si>
  <si>
    <t>Cocorná</t>
  </si>
  <si>
    <t>San Pablo</t>
  </si>
  <si>
    <t>Floresta</t>
  </si>
  <si>
    <t>Sotara</t>
  </si>
  <si>
    <t>Gachetá</t>
  </si>
  <si>
    <t>Timaná</t>
  </si>
  <si>
    <t>Linares</t>
  </si>
  <si>
    <t>Silos</t>
  </si>
  <si>
    <t>Gámbita</t>
  </si>
  <si>
    <t>Rioblanco</t>
  </si>
  <si>
    <t>Trujillo</t>
  </si>
  <si>
    <t>Número de docentes beneficiados en Programas de Doctorado</t>
  </si>
  <si>
    <t>UNIVERSIDAD DEL CAUCA</t>
  </si>
  <si>
    <t>Adecuación de nueva oferta académica</t>
  </si>
  <si>
    <t>Santa Catalina</t>
  </si>
  <si>
    <t>Gachantivá</t>
  </si>
  <si>
    <t>Suárez</t>
  </si>
  <si>
    <t>Gama</t>
  </si>
  <si>
    <t>Villavieja</t>
  </si>
  <si>
    <t>Los Andes</t>
  </si>
  <si>
    <t>Teorama</t>
  </si>
  <si>
    <t>Girón</t>
  </si>
  <si>
    <t>Roncesvalles</t>
  </si>
  <si>
    <t>Tuluá</t>
  </si>
  <si>
    <t>UNIVERSIDAD TECNOLÓGICA DE PEREIRA</t>
  </si>
  <si>
    <t xml:space="preserve">Adecuación y Dotación </t>
  </si>
  <si>
    <t>Gámeza</t>
  </si>
  <si>
    <t>Girardot</t>
  </si>
  <si>
    <t>Yaguará</t>
  </si>
  <si>
    <t>Magüí</t>
  </si>
  <si>
    <t>Tibú</t>
  </si>
  <si>
    <t>Guaca</t>
  </si>
  <si>
    <t>Rovira</t>
  </si>
  <si>
    <t>Ulloa</t>
  </si>
  <si>
    <t>Número de docentes beneficiados en Programas de Especialización</t>
  </si>
  <si>
    <t>UNIVERSIDAD DE CALDAS</t>
  </si>
  <si>
    <t>Copacabana</t>
  </si>
  <si>
    <t>Santa Rosa del Sur</t>
  </si>
  <si>
    <t>Garagoa</t>
  </si>
  <si>
    <t>Timbío</t>
  </si>
  <si>
    <t>Mallama</t>
  </si>
  <si>
    <t>Toledo</t>
  </si>
  <si>
    <t>Saldaña</t>
  </si>
  <si>
    <t>Versalles</t>
  </si>
  <si>
    <t>Número de docentes beneficiados en fortalecimiento de competencias genéricas</t>
  </si>
  <si>
    <t>UNIVERSIDAD DE CÓRDOBA</t>
  </si>
  <si>
    <t>Ampliación</t>
  </si>
  <si>
    <t>Dabeiba</t>
  </si>
  <si>
    <t>Simití</t>
  </si>
  <si>
    <t>Guacamayas</t>
  </si>
  <si>
    <t>Timbiquí</t>
  </si>
  <si>
    <t>Guachetá</t>
  </si>
  <si>
    <t>Mosquera</t>
  </si>
  <si>
    <t>Villa Caro</t>
  </si>
  <si>
    <t>Guapotá</t>
  </si>
  <si>
    <t>San Antonio</t>
  </si>
  <si>
    <t>Vijes</t>
  </si>
  <si>
    <t>Número de docentes beneficiados en fortalecimiento de competencias pedagógicas e investigativas</t>
  </si>
  <si>
    <t>UNIVERSIDAD SURCOLOMBIANA DE NEIVA</t>
  </si>
  <si>
    <t>Autoevaluación de programas</t>
  </si>
  <si>
    <t>Donmatías</t>
  </si>
  <si>
    <t>Soplaviento</t>
  </si>
  <si>
    <t>Guateque</t>
  </si>
  <si>
    <t>Toribío</t>
  </si>
  <si>
    <t>Guaduas</t>
  </si>
  <si>
    <t>Villa del Rosario</t>
  </si>
  <si>
    <t>Guavatá</t>
  </si>
  <si>
    <t>San Luis</t>
  </si>
  <si>
    <t>Yotoco</t>
  </si>
  <si>
    <t>Número de docentes beneficiados en fortalecimiento de competencias digitales</t>
  </si>
  <si>
    <t>UNIVERSIDAD DE LA AMAZONIA</t>
  </si>
  <si>
    <t xml:space="preserve">Bienestar y Permanencia  </t>
  </si>
  <si>
    <t>Ebéjico</t>
  </si>
  <si>
    <t>Talaigua Nuevo</t>
  </si>
  <si>
    <t>Guayatá</t>
  </si>
  <si>
    <t>Totoró</t>
  </si>
  <si>
    <t>Guasca</t>
  </si>
  <si>
    <t>Olaya Herrera</t>
  </si>
  <si>
    <t>Güepsa</t>
  </si>
  <si>
    <t>San Sebastián de Mariquita</t>
  </si>
  <si>
    <t>Yumbo</t>
  </si>
  <si>
    <t>Número de docentes beneficiados en fortalecimiento de competencias en lengua extranjera</t>
  </si>
  <si>
    <t>UNIVERSIDAD MILITAR NUEVA GRANADA</t>
  </si>
  <si>
    <t>Campus Virtual ITM</t>
  </si>
  <si>
    <t>El Bagre</t>
  </si>
  <si>
    <t>Tiquisio</t>
  </si>
  <si>
    <t>Güicán de La Sierra</t>
  </si>
  <si>
    <t>Villa Rica</t>
  </si>
  <si>
    <t>Guataquí</t>
  </si>
  <si>
    <t>Ospina</t>
  </si>
  <si>
    <t>Hato</t>
  </si>
  <si>
    <t>Santa Isabel</t>
  </si>
  <si>
    <t>Zarzal</t>
  </si>
  <si>
    <t>Número de programas de educación continua (cursos cortos o diplomados) realizados a docentes</t>
  </si>
  <si>
    <t>UNIVERSIDAD TECNOLÓGICA DEL CHOCÓ – UTCH</t>
  </si>
  <si>
    <t>Capacitación profesoral</t>
  </si>
  <si>
    <t>El Carmen de Viboral</t>
  </si>
  <si>
    <t>Turbaco</t>
  </si>
  <si>
    <t>Iza</t>
  </si>
  <si>
    <t>Guatavita</t>
  </si>
  <si>
    <t>Pasto</t>
  </si>
  <si>
    <t>Jesús María</t>
  </si>
  <si>
    <t>UNIVERSIDAD DE LOS LLANOS</t>
  </si>
  <si>
    <t>Componentes mínimos que integran un SIAC</t>
  </si>
  <si>
    <t>El Santuario</t>
  </si>
  <si>
    <t>Turbaná</t>
  </si>
  <si>
    <t>Jenesano</t>
  </si>
  <si>
    <t>Guayabal de Síquima</t>
  </si>
  <si>
    <t>Policarpa</t>
  </si>
  <si>
    <t>Jordán</t>
  </si>
  <si>
    <t>Valle de San Juan</t>
  </si>
  <si>
    <t>UNIVERSIDAD POPULAR DEL CÉSAR</t>
  </si>
  <si>
    <t>Construcción</t>
  </si>
  <si>
    <t>Entrerríos</t>
  </si>
  <si>
    <t>Jericó</t>
  </si>
  <si>
    <t>Guayabetal</t>
  </si>
  <si>
    <t>Potosí</t>
  </si>
  <si>
    <t>La Belleza</t>
  </si>
  <si>
    <t>Venadillo</t>
  </si>
  <si>
    <t>UNIVERSIDAD COLEGIO MAYOR DE CUNDINAMARCA</t>
  </si>
  <si>
    <t xml:space="preserve">Difusión de la producción académica
</t>
  </si>
  <si>
    <t>Envigado</t>
  </si>
  <si>
    <t>Zambrano</t>
  </si>
  <si>
    <t>La Capilla</t>
  </si>
  <si>
    <t>Gutiérrez</t>
  </si>
  <si>
    <t>Villahermosa</t>
  </si>
  <si>
    <t>UNIVERSIDAD DEL PACÍFICO</t>
  </si>
  <si>
    <t>Diseño de nueva oferta académica</t>
  </si>
  <si>
    <t>Fredonia</t>
  </si>
  <si>
    <t>La Uvita</t>
  </si>
  <si>
    <t>Jerusalén</t>
  </si>
  <si>
    <t>Puerres</t>
  </si>
  <si>
    <t>Landázuri</t>
  </si>
  <si>
    <t>Villarrica</t>
  </si>
  <si>
    <t>UNIVERSIDAD DE ANTIOQUIA</t>
  </si>
  <si>
    <t>Frontino</t>
  </si>
  <si>
    <t>Junín</t>
  </si>
  <si>
    <t>Pupiales</t>
  </si>
  <si>
    <t>Lebrija</t>
  </si>
  <si>
    <t>UNIVERSIDAD DEL ATLÁNTICO</t>
  </si>
  <si>
    <t>Fomento del emprendimiento</t>
  </si>
  <si>
    <t>Giraldo</t>
  </si>
  <si>
    <t>Labranzagrande</t>
  </si>
  <si>
    <t>La Calera</t>
  </si>
  <si>
    <t>Ricaurte</t>
  </si>
  <si>
    <t>Los Santos</t>
  </si>
  <si>
    <t>UNIVERSIDAD DEL VALLE</t>
  </si>
  <si>
    <t xml:space="preserve">Fomento para la Investigación, Innovación o Creación </t>
  </si>
  <si>
    <t>Girardota</t>
  </si>
  <si>
    <t>Macanal</t>
  </si>
  <si>
    <t>La Mesa</t>
  </si>
  <si>
    <t>Roberto Payán</t>
  </si>
  <si>
    <t>Macaravita</t>
  </si>
  <si>
    <t>UNIVERSIDAD INDUSTRIAL DE SANTANDER</t>
  </si>
  <si>
    <t>Formación disciplinar</t>
  </si>
  <si>
    <t>Gómez Plata</t>
  </si>
  <si>
    <t>Maripí</t>
  </si>
  <si>
    <t>La Palma</t>
  </si>
  <si>
    <t>Samaniego</t>
  </si>
  <si>
    <t>Málaga</t>
  </si>
  <si>
    <t>UNIVERSIDAD DE CARTAGENA</t>
  </si>
  <si>
    <t xml:space="preserve">Formación educativa </t>
  </si>
  <si>
    <t>La Peña</t>
  </si>
  <si>
    <t>San Andrés de Tumaco</t>
  </si>
  <si>
    <t>Matanza</t>
  </si>
  <si>
    <t>UNIVERSIDAD DE NARIÑO</t>
  </si>
  <si>
    <t>Formación en competencia</t>
  </si>
  <si>
    <t>Mongua</t>
  </si>
  <si>
    <t>San Bernardo</t>
  </si>
  <si>
    <t>Mogotes</t>
  </si>
  <si>
    <t>UNIVERSIDAD DEL TOLIMA</t>
  </si>
  <si>
    <t>Formación para la Investigación</t>
  </si>
  <si>
    <t>Guarne</t>
  </si>
  <si>
    <t>Monguí</t>
  </si>
  <si>
    <t>Lenguazaque</t>
  </si>
  <si>
    <t>San Lorenzo</t>
  </si>
  <si>
    <t>Molagavita</t>
  </si>
  <si>
    <t>UNIVERSIDAD DEL QUINDÍO</t>
  </si>
  <si>
    <t>Formulación e implementación de políticas</t>
  </si>
  <si>
    <t>Guatapé</t>
  </si>
  <si>
    <t>Moniquirá</t>
  </si>
  <si>
    <t>Machetá</t>
  </si>
  <si>
    <t>Ocamonte</t>
  </si>
  <si>
    <t>UNIVERSIDAD FRANCISCO DE PAULA SANTANDER - CÚCUTA</t>
  </si>
  <si>
    <t>Fortalecer los procesos de las unidades de atención especializada</t>
  </si>
  <si>
    <t>Heliconia</t>
  </si>
  <si>
    <t>Motavita</t>
  </si>
  <si>
    <t>Madrid</t>
  </si>
  <si>
    <t>San Pedro de Cartago</t>
  </si>
  <si>
    <t>Oiba</t>
  </si>
  <si>
    <t>UNIVERSIDAD FRANCISCO DE PAULA SANTANDER - OCAÑA - UFPSO</t>
  </si>
  <si>
    <t>Fortalecimiento de la extensión</t>
  </si>
  <si>
    <t>Hispania</t>
  </si>
  <si>
    <t>Muzo</t>
  </si>
  <si>
    <t>Manta</t>
  </si>
  <si>
    <t>Sandoná</t>
  </si>
  <si>
    <t>Onzaga</t>
  </si>
  <si>
    <t>UNIVERSIDAD DE PAMPLONA</t>
  </si>
  <si>
    <t>Fortalecimiento de los servicios bibliotecarios</t>
  </si>
  <si>
    <t>Itagüí</t>
  </si>
  <si>
    <t>Nobsa</t>
  </si>
  <si>
    <t>Medina</t>
  </si>
  <si>
    <t>Santa Bárbara</t>
  </si>
  <si>
    <t>Palmar</t>
  </si>
  <si>
    <t>UNIVERSIDAD DEL MAGDALENA - UNIMAGDALENA</t>
  </si>
  <si>
    <t>Fortalecimiento, diseño y adecuación de procesos</t>
  </si>
  <si>
    <t>Ituango</t>
  </si>
  <si>
    <t>Nuevo Colón</t>
  </si>
  <si>
    <t>Santacruz</t>
  </si>
  <si>
    <t>Palmas del Socorro</t>
  </si>
  <si>
    <t>UNIVERSIDAD DE CUNDINAMARCA</t>
  </si>
  <si>
    <t>Internacionalización</t>
  </si>
  <si>
    <t>Jardín</t>
  </si>
  <si>
    <t>Oicatá</t>
  </si>
  <si>
    <t>Sapuyes</t>
  </si>
  <si>
    <t>Páramo</t>
  </si>
  <si>
    <t>UNIVERSIDAD DE SUCRE</t>
  </si>
  <si>
    <t>Investigación</t>
  </si>
  <si>
    <t>Otanche</t>
  </si>
  <si>
    <t>Nemocón</t>
  </si>
  <si>
    <t>Taminango</t>
  </si>
  <si>
    <t>Piedecuesta</t>
  </si>
  <si>
    <t>UNIVERSIDAD DE LA GUAJIRA</t>
  </si>
  <si>
    <t>Mejoramiento de condiciones institucionales</t>
  </si>
  <si>
    <t>La Ceja</t>
  </si>
  <si>
    <t>Pachavita</t>
  </si>
  <si>
    <t>Nilo</t>
  </si>
  <si>
    <t>Tangua</t>
  </si>
  <si>
    <t>Pinchote</t>
  </si>
  <si>
    <t>Número de estudios y diagnósticos del estado de implementación del SIAC</t>
  </si>
  <si>
    <t>UNIVERSIDAD DISTRITAL-FRANCISCO JOSÉ DE CALDAS</t>
  </si>
  <si>
    <t>La Estrella</t>
  </si>
  <si>
    <t>Nimaima</t>
  </si>
  <si>
    <t>Túquerres</t>
  </si>
  <si>
    <t>Puente Nacional</t>
  </si>
  <si>
    <t>Número de mecanismos o estrategias de sistematización, gestión y uso de la información</t>
  </si>
  <si>
    <t>UNIVERSIDAD NACIONAL ABIERTA Y A DISTANCIA</t>
  </si>
  <si>
    <t>Mejoramiento de la calidad educativa</t>
  </si>
  <si>
    <t>La Pintada</t>
  </si>
  <si>
    <t>Paipa</t>
  </si>
  <si>
    <t>Nocaima</t>
  </si>
  <si>
    <t>Yacuanquer</t>
  </si>
  <si>
    <t>Puerto Parra</t>
  </si>
  <si>
    <t>Número de políticas y reglamentos internos elaborados e implementados</t>
  </si>
  <si>
    <t>COLEGIO MAYOR DE ANTIOQUIA</t>
  </si>
  <si>
    <t>Modificación de oferta académica</t>
  </si>
  <si>
    <t>Pajarito</t>
  </si>
  <si>
    <t>Pacho</t>
  </si>
  <si>
    <t>Puerto Wilches</t>
  </si>
  <si>
    <t>Número de procesos integrados al SIAC de la Institución</t>
  </si>
  <si>
    <t>ESCUELA NACIONAL DEL DEPORTE</t>
  </si>
  <si>
    <t>Movilidad académica</t>
  </si>
  <si>
    <t>Liborina</t>
  </si>
  <si>
    <t>Panqueba</t>
  </si>
  <si>
    <t>Paime</t>
  </si>
  <si>
    <t>Rionegro</t>
  </si>
  <si>
    <t>Número de documentos de modificación de oferta académica radicados ante el MEN</t>
  </si>
  <si>
    <t>INSTITUTO DEPARTAMENTAL DE BELLAS ARTES</t>
  </si>
  <si>
    <t>No Registra</t>
  </si>
  <si>
    <t>Maceo</t>
  </si>
  <si>
    <t>Pauna</t>
  </si>
  <si>
    <t>Pandi</t>
  </si>
  <si>
    <t>Sabana de Torres</t>
  </si>
  <si>
    <t>Número de documentos de Pre-radicación de solicitud de registro calificado ante el MEN</t>
  </si>
  <si>
    <t>INSTITUTO UNIVERSITARIO DE LA PAZ</t>
  </si>
  <si>
    <t>Marinilla</t>
  </si>
  <si>
    <t>Paya</t>
  </si>
  <si>
    <t>Paratebueno</t>
  </si>
  <si>
    <t>Número de documentos de registro calificado elaborados y radicados ante el MEN</t>
  </si>
  <si>
    <t>CONSERVATORIO DEL TOLIMA</t>
  </si>
  <si>
    <t>Medellín</t>
  </si>
  <si>
    <t>Paz de Río</t>
  </si>
  <si>
    <t>Pasca</t>
  </si>
  <si>
    <t>San Benito</t>
  </si>
  <si>
    <t>Número de estrategias Academia-Empresa-Estado implementadas</t>
  </si>
  <si>
    <t>POLITÉCNICO COLOMBIANO JAIME ISAZA CADAVID - JIC</t>
  </si>
  <si>
    <t>Planeación y Aseguramiento de la calidad</t>
  </si>
  <si>
    <t>Montebello</t>
  </si>
  <si>
    <t>Pesca</t>
  </si>
  <si>
    <t>Puerto Salgar</t>
  </si>
  <si>
    <t>San Gil</t>
  </si>
  <si>
    <t>Número de estudios de impacto o seguimiento a estrategias</t>
  </si>
  <si>
    <t>INSTITUCIÓN UNIVERSITARIA BELLAS ARTES Y CIENCIAS DE BOLÍVAR</t>
  </si>
  <si>
    <t>Preparación especializada para las pruebas saber pro</t>
  </si>
  <si>
    <t>Murindó</t>
  </si>
  <si>
    <t>Pisba</t>
  </si>
  <si>
    <t>Pulí</t>
  </si>
  <si>
    <t>San Joaquín</t>
  </si>
  <si>
    <t>Número de estudios de nueva oferta académica</t>
  </si>
  <si>
    <t>UNIDAD CENTRAL DEL VALLE DEL CAUCA</t>
  </si>
  <si>
    <t xml:space="preserve">Proceso Formativo en investigación, innovación  ó creación </t>
  </si>
  <si>
    <t>Mutatá</t>
  </si>
  <si>
    <t>Puerto Boyacá</t>
  </si>
  <si>
    <t>Quebradanegra</t>
  </si>
  <si>
    <t>San José de Miranda</t>
  </si>
  <si>
    <t>Número de documentos de acreditación institucional o de programa elaborados o radicados ante el MEN</t>
  </si>
  <si>
    <t>INSTITUCIÓN UNIVERSITARIA DE ENVIGADO</t>
  </si>
  <si>
    <t>Proyección Social</t>
  </si>
  <si>
    <t>Quípama</t>
  </si>
  <si>
    <t>Quetame</t>
  </si>
  <si>
    <t>Número de estrategias de emprendimiento y productividad regional</t>
  </si>
  <si>
    <t>UNIVERSIDAD INTERNACIONAL DEL TROPICO AMERICANO</t>
  </si>
  <si>
    <t>Publicaciones científicas y divulgación</t>
  </si>
  <si>
    <t>Nechí</t>
  </si>
  <si>
    <t>Ramiriquí</t>
  </si>
  <si>
    <t>Quipile</t>
  </si>
  <si>
    <t>San Vicente de Chucurí</t>
  </si>
  <si>
    <t>Número de estrategias de movilidad académica</t>
  </si>
  <si>
    <t>INSTITUTO SUPERIOR DE EDUCACIÓN RURAL-ISER-</t>
  </si>
  <si>
    <t>Unidad de Empleabilidad</t>
  </si>
  <si>
    <t>Necoclí</t>
  </si>
  <si>
    <t>Ráquira</t>
  </si>
  <si>
    <t>Número de estrategias orientadas a Egresados implementadas</t>
  </si>
  <si>
    <t>INSTITUCIÓN UNIVERSITARIA MAYOR DE CARTAGENA</t>
  </si>
  <si>
    <t>Olaya</t>
  </si>
  <si>
    <t>Rondón</t>
  </si>
  <si>
    <t>San Antonio del Tequendama</t>
  </si>
  <si>
    <t>Santa Helena del Opón</t>
  </si>
  <si>
    <t>Número de eventos científicos, artísticos o culturales realizados</t>
  </si>
  <si>
    <t>COLEGIO MAYOR DEL CAUCA</t>
  </si>
  <si>
    <t>Peñol</t>
  </si>
  <si>
    <t>Saboyá</t>
  </si>
  <si>
    <t>Simacota</t>
  </si>
  <si>
    <t>Número de productos científicos publicados</t>
  </si>
  <si>
    <t>INSTITUCIÓN UNIVERSITARIA PASCUAL BRAVO</t>
  </si>
  <si>
    <t>Opciones</t>
  </si>
  <si>
    <t>Peque</t>
  </si>
  <si>
    <t>Sáchica</t>
  </si>
  <si>
    <t>Socorro</t>
  </si>
  <si>
    <t>Número de proyectos de investigación financiados</t>
  </si>
  <si>
    <t>INSTITUTO TECNOLÓGICO DEL PUTUMAYO</t>
  </si>
  <si>
    <t>Pueblorrico</t>
  </si>
  <si>
    <t>Samacá</t>
  </si>
  <si>
    <t>Suaita</t>
  </si>
  <si>
    <t>Otro especificado por la IES</t>
  </si>
  <si>
    <t>INSTITUCIÓN UNIVERSITARIA DE BARRANQUILLA - IUB</t>
  </si>
  <si>
    <t>Puerto Berrío</t>
  </si>
  <si>
    <t>San Eduardo</t>
  </si>
  <si>
    <t>San Juan de Rioseco</t>
  </si>
  <si>
    <t>UNIDADES TECNOLÓGICAS DE SANTANDER</t>
  </si>
  <si>
    <t>Puerto Nare</t>
  </si>
  <si>
    <t>San José de Pare</t>
  </si>
  <si>
    <t>Sasaima</t>
  </si>
  <si>
    <t>Suratá</t>
  </si>
  <si>
    <t>TECNOLÓGICO DE ANTIOQUIA</t>
  </si>
  <si>
    <t>Puerto Triunfo</t>
  </si>
  <si>
    <t>San Luis de Gaceno</t>
  </si>
  <si>
    <t>Sesquilé</t>
  </si>
  <si>
    <t>Tona</t>
  </si>
  <si>
    <t>INSTITUCIÓN UNIVERSITARIA ANTONIO JOSÉ CAMACHO</t>
  </si>
  <si>
    <t>Remedios</t>
  </si>
  <si>
    <t>San Mateo</t>
  </si>
  <si>
    <t>Sibaté</t>
  </si>
  <si>
    <t>Valle de San José</t>
  </si>
  <si>
    <t>INSTITUTO TECNOLÓGICO METROPOLITANO</t>
  </si>
  <si>
    <t>Retiro</t>
  </si>
  <si>
    <t>San Miguel de Sema</t>
  </si>
  <si>
    <t>Silvania</t>
  </si>
  <si>
    <t>Vélez</t>
  </si>
  <si>
    <t>TECNOLÓGICO DE ARTES DÉBORA ARANGO</t>
  </si>
  <si>
    <t>San Pablo de Borbur</t>
  </si>
  <si>
    <t>Simijaca</t>
  </si>
  <si>
    <t>Vetas</t>
  </si>
  <si>
    <t>INSTITUTO DE EDUCACIÓN TÉCNICA PROFESIONAL DE ROLDANILLO VALLE - INTEP</t>
  </si>
  <si>
    <t>Soacha</t>
  </si>
  <si>
    <t>INSTITUTO NACIONAL DE FORMACIÓN TÉCNICA PROFESIONAL DE SAN JUAN DEL CESAR</t>
  </si>
  <si>
    <t>Sabaneta</t>
  </si>
  <si>
    <t>Santa Rosa de Viterbo</t>
  </si>
  <si>
    <t>Sopó</t>
  </si>
  <si>
    <t>Zapatoca</t>
  </si>
  <si>
    <t>INSTITUTO NACIONAL DE FORMACIÓN TÉCNICA PROFESIONAL DE SAN ANDRES</t>
  </si>
  <si>
    <t>Salgar</t>
  </si>
  <si>
    <t>Santa Sofía</t>
  </si>
  <si>
    <t>Subachoque</t>
  </si>
  <si>
    <t>INSTITUTO TÉCNICO AGRÍCOLA - ITA</t>
  </si>
  <si>
    <t>San Andrés de Cuerquía</t>
  </si>
  <si>
    <t>Santana</t>
  </si>
  <si>
    <t>Suesca</t>
  </si>
  <si>
    <t>ESCUELA TECNOLÓGICA INSTITUTO TÉCNICO CENTRAL (ITC)</t>
  </si>
  <si>
    <t>Sativanorte</t>
  </si>
  <si>
    <t>Supatá</t>
  </si>
  <si>
    <t>INSTITUTO TÉCNICO NACIONAL DE COMERCIO SIMÓN RODRIGUEZ - INTENALCO</t>
  </si>
  <si>
    <t>Sativasur</t>
  </si>
  <si>
    <t>Susa</t>
  </si>
  <si>
    <t xml:space="preserve">INSTITUTO TOLIMENSE DE FORMACIÓN TÉCNICA PROFESIONAL – ITFIP </t>
  </si>
  <si>
    <t>San Jerónimo</t>
  </si>
  <si>
    <t>Siachoque</t>
  </si>
  <si>
    <t>Sutatausa</t>
  </si>
  <si>
    <t>INSTITUTO NACIONAL DE FORMACIÓN TÉCNICA PROFESIONAL - HUMBERTO VELÁSQUEZ GARCIA</t>
  </si>
  <si>
    <t>San José de La Montaña</t>
  </si>
  <si>
    <t>Soatá</t>
  </si>
  <si>
    <t>Tabio</t>
  </si>
  <si>
    <t>COLEGIO INTEGRADO NACIONAL ORIENTE DE CALDAS - IES CINOC</t>
  </si>
  <si>
    <t>San Juan de Urabá</t>
  </si>
  <si>
    <t>Socha</t>
  </si>
  <si>
    <t>Tausa</t>
  </si>
  <si>
    <t>INSTITUCIÓN UNIVERSITARIA DIGITAL DE ANTIOQUIA</t>
  </si>
  <si>
    <t>Socotá</t>
  </si>
  <si>
    <t>Tena</t>
  </si>
  <si>
    <t>Sublineas</t>
  </si>
  <si>
    <t>UNIVERSIDAD AUTÓNOMA INDÍGENA INTERCULTURAL</t>
  </si>
  <si>
    <t>San Pedro de Los Milagros</t>
  </si>
  <si>
    <t>Sogamoso</t>
  </si>
  <si>
    <t>Tenjo</t>
  </si>
  <si>
    <t>San Pedro de Urabá</t>
  </si>
  <si>
    <t>Somondoco</t>
  </si>
  <si>
    <t>Tibacuy</t>
  </si>
  <si>
    <t>San Rafael</t>
  </si>
  <si>
    <t>Sora</t>
  </si>
  <si>
    <t>Tibirita</t>
  </si>
  <si>
    <t>San Roque</t>
  </si>
  <si>
    <t>Soracá</t>
  </si>
  <si>
    <t>Tocaima</t>
  </si>
  <si>
    <t>ESTADO DE PROYECTO</t>
  </si>
  <si>
    <t>ESTADO DE LOS RECURSOS</t>
  </si>
  <si>
    <t>San Vicente Ferrer</t>
  </si>
  <si>
    <t>Sotaquirá</t>
  </si>
  <si>
    <t>Tocancipá</t>
  </si>
  <si>
    <t>EN EJECUCIÓN</t>
  </si>
  <si>
    <t>SIN CAMBIOS</t>
  </si>
  <si>
    <t>Susacón</t>
  </si>
  <si>
    <t>Topaipí</t>
  </si>
  <si>
    <t>1. Pertinencia del programa</t>
  </si>
  <si>
    <t>Santa Fé de Antioquia</t>
  </si>
  <si>
    <t>Sutamarchán</t>
  </si>
  <si>
    <t>Ubalá</t>
  </si>
  <si>
    <t>Santa Rosa de Osos</t>
  </si>
  <si>
    <t>Sutatenza</t>
  </si>
  <si>
    <t>Ubaque</t>
  </si>
  <si>
    <t>Santo Domingo</t>
  </si>
  <si>
    <t>Tasco</t>
  </si>
  <si>
    <t>Une</t>
  </si>
  <si>
    <t>4. Estructura curricular</t>
  </si>
  <si>
    <t>Segovia</t>
  </si>
  <si>
    <t>Tenza</t>
  </si>
  <si>
    <t>Útica</t>
  </si>
  <si>
    <t>5. Condiciones de operación</t>
  </si>
  <si>
    <t>Sonsón</t>
  </si>
  <si>
    <t>Tibaná</t>
  </si>
  <si>
    <t>Venecia</t>
  </si>
  <si>
    <t>UNIDADES DE MEDIDA</t>
  </si>
  <si>
    <t>Sopetrán</t>
  </si>
  <si>
    <t>Tibasosa</t>
  </si>
  <si>
    <t>Vergara</t>
  </si>
  <si>
    <t>Támesis</t>
  </si>
  <si>
    <t>Tinjacá</t>
  </si>
  <si>
    <t>Vianí</t>
  </si>
  <si>
    <t>Otras Sublineas propuestas por la IES</t>
  </si>
  <si>
    <t>8. Autoevaluación y mejoramiento</t>
  </si>
  <si>
    <t>Tarazá</t>
  </si>
  <si>
    <t>Tipacoque</t>
  </si>
  <si>
    <t>Villa de San Diego de Ubaté</t>
  </si>
  <si>
    <t>Tarso</t>
  </si>
  <si>
    <t>Toca</t>
  </si>
  <si>
    <t>Villagómez</t>
  </si>
  <si>
    <t>Titiribí</t>
  </si>
  <si>
    <t>Togüí</t>
  </si>
  <si>
    <t>Villapinzón</t>
  </si>
  <si>
    <t>Tópaga</t>
  </si>
  <si>
    <t>Villeta</t>
  </si>
  <si>
    <t>Turbo</t>
  </si>
  <si>
    <t>Tota</t>
  </si>
  <si>
    <t>Viotá</t>
  </si>
  <si>
    <t>Uramita</t>
  </si>
  <si>
    <t>Tunja</t>
  </si>
  <si>
    <t>Yacopí</t>
  </si>
  <si>
    <t>Urrao</t>
  </si>
  <si>
    <t>Tununguá</t>
  </si>
  <si>
    <t>Zipacón</t>
  </si>
  <si>
    <t>Valdivia</t>
  </si>
  <si>
    <t>Turmequé</t>
  </si>
  <si>
    <t>Zipaquirá</t>
  </si>
  <si>
    <t>Tuta</t>
  </si>
  <si>
    <t>Vegachí</t>
  </si>
  <si>
    <t>Tutazá</t>
  </si>
  <si>
    <t>Úmbita</t>
  </si>
  <si>
    <t>Vigía del Fuerte</t>
  </si>
  <si>
    <t>Ventaquemada</t>
  </si>
  <si>
    <t>Yalí</t>
  </si>
  <si>
    <t>Villa de Leyva</t>
  </si>
  <si>
    <t>Yarumal</t>
  </si>
  <si>
    <t>Viracachá</t>
  </si>
  <si>
    <t>Yolombó</t>
  </si>
  <si>
    <t>Zetaquira</t>
  </si>
  <si>
    <t>Yondó</t>
  </si>
  <si>
    <t>Zaragoza</t>
  </si>
  <si>
    <t>Diseño de un Centro de Formación Virtual para cuatro cursos online de los niveles 5-6-7 y 8 de inglés</t>
  </si>
  <si>
    <t xml:space="preserve"> Plataforma virtual operando con 4 cursos de ingles para los niveles 5, 6, 7 y 8</t>
  </si>
  <si>
    <t>Dotación Laboratorio Financiero</t>
  </si>
  <si>
    <t>Ampliación de medios educativos institucionales mediante la Adquisicion y montaje del Laboratorio de inglés (SW,HW) para los programas Tecnologicos y profesionales</t>
  </si>
  <si>
    <t xml:space="preserve">Dotación Laboratorio de inglés </t>
  </si>
  <si>
    <t>Dotación Salas de cómputo  Móviles</t>
  </si>
  <si>
    <t>Dotación equipos de cómputo sala MAC</t>
  </si>
  <si>
    <t xml:space="preserve">Actualización de medios educativos institucionales mediante la Renovación de sala MAC existente en Sede Claustro la Encarnación </t>
  </si>
  <si>
    <t>Laboratorio de Fabricación Digital</t>
  </si>
  <si>
    <t>Laboratorio de Imagen</t>
  </si>
  <si>
    <t>Construcción de la infraestructura Sede Norte Institución Universitaria Colegio Mayor del Cauca, Departamento del Cauca Popayán.</t>
  </si>
  <si>
    <t>Ofrecer condiciones adecuadas para la formación en educación superior del COLEGIO MAYOR DEL CAUCA- INSTITUCIÓN UNIVERSITARIA.</t>
  </si>
  <si>
    <t xml:space="preserve">Formación Docente </t>
  </si>
  <si>
    <t xml:space="preserve">Formar un mayor número de docentes en programas de maestrías y doctorados que contribuyan a la calidad académica en los programas académicos del Colegio Mayor del Cauca.  
Se espera contribuir a la formación de 1 docente en el nivel de maestría y 3 docentes en el nivel de doctorado. </t>
  </si>
  <si>
    <t>Fortalecimiento de la infraestructura tecnológica de la Facultad de Arte y Diseño</t>
  </si>
  <si>
    <t xml:space="preserve">Montaje de un Laboratorio especializado   para los programas de la  Facultad de Arte y Diseño </t>
  </si>
  <si>
    <t xml:space="preserve">La creación del Laboratorio BIM, consiste en la creación de un espacio en donde confluyan docentes investigadores y estudiantes con competencias en el manejo de estas nuevas tecnologías; así abordar problemas reales del sector de la construcción , en donde se experimentará y se capacitará en la implementación de esta nueva herramienta, Para esto se hace necesaria la adquisición de 31 estaciones de trabajo con sus respectivas licencias, que permitan el adecuado manejo de software con importantes requerimientos de procesamiento gráfico (modelado, texturizado, renderizado etc.) y un proyector corporativo, indispensable para dar cumplimiento a los cambios y nuevas directrices propuestos en la actual malla curricular de los programas. </t>
  </si>
  <si>
    <t>Adquisición y actualización de medios educativos (sala No.2) para los programas académicos de la Facultad de  Arte y Diseño</t>
  </si>
  <si>
    <t>Elaboración de Estudios y diseños técnicos  para el desarrollo del campus Unimayor-Sede Norte</t>
  </si>
  <si>
    <t xml:space="preserve">Para el desarrollo de proyectos de infraestructura las entidades públicas pueden abrir procesos de selección contemplados en la ley de contratación que les permita escoger al constructor que desarrolle las obras ,  solo si cuentan con los estudios y diseños definitivos y los permisos necesarios para su realización. En este sentido el presente proyecto tiene por objeto la realización de los estudios y diseños definitivos para la ampliación por etapas de la infraestructura del Campus Unimayor. Consistentes en:
1-	Plan maestro de ampliación del Campus Unimayor: Plan que contempla las necesidades de la Institución y las etapas de ejecución y manejo recomendadas de la ampliación de la infraestructura del Campus Unimayor.
2-	Estudios y diseños definitivos del Urbanismo del Campus
3-	Estudios y diseños definitivos Paisajísticos del Campus
4-	Estudios y diseños definitivos Arquitectónicos
5-	Estudios y diseños definitivos Geotécnicos y de suelos
6-	Estudios y diseños definitivos Estructurales
7-	Estudios y diseños hidro sanitarios, red contra incendios
8-	Estudios y diseños definitivos Eléctricos
9-	Estudios y diseños definitivos de Voz y datos
10-	Presupuesto y cronograma de obras
Con este insumo la institución contará con una hoja de ruta que le permita planificar y gestionar su proceso de ampliación de infraestructura, en donde contará con los estudios y diseños definitivos que le permitirán realizar las gestiones necesarias para apropiar los recursos necesarios y tener un crecimiento ordenado y de calidad en la oferta de la institución.
</t>
  </si>
  <si>
    <t>Capacitación docente maestría y doctorados</t>
  </si>
  <si>
    <t>Formación en educación continua para fortalecer competencias de los docentes</t>
  </si>
  <si>
    <t>La formación docente hará énfasis al aprendizaje complementario que tenga el docente a partir de su formación profesional, propendiendo por el fortalecimiento de las áreas de conocimiento existentes en cada una de las Facultades de la Institución. 
Ejes del plan de capacitación docente : Docencia, Investigación, relacionamiento con el sector externo, sistema de aseguramiento a la calidad, fortalecimiento del idioma inglés, capacitaciones individuales.</t>
  </si>
  <si>
    <t>Fortalecimiento del enfoque integral, inclusivo y de equidad en la IUCMC</t>
  </si>
  <si>
    <t xml:space="preserve">Establecer en la Institución Universitaria Colegio Mayor del Cauca los lineamientos estratégicos que orientan las acciones para identificar, analizar y visibilizar las condiciones específicas y colectivas de desigualdad, fragilidad, vulnerabilidad, discriminación o exclusión en la IUCMC para promover procesos de atención y evaluación bajo los criterios de Equidad, Diversidad e Inclusión.
Generar acciones de socialización y apropiación de los conceptos de diversidad, equidad e inclusión por parte de la comunidad institucional como referente  fundamental para el desarrollo de las labores formativas, académicas, docentes, científicas, culturales y de extensión, teniendo en cuenta procesos participativos de caracterización, valoración y actualización sistemática de las estrategias.
Desarrollar acciones para promover el Desarrollo humano y calidad de vida de la persona y del grupo institucional como un todo (estudiantes, docentes y personal administrativo), de acuerdo a las condiciones y necesidades de cada estamento, en cada uno de los lugares donde desarrolle sus labores, a su nivel de formación y la modalidad del programa académico, en el marco del pluralismo, la diversidad y la
inclusión.                                </t>
  </si>
  <si>
    <t>Diseño y construcción del diplomado virtual en: “Marco lógico y MGA”.</t>
  </si>
  <si>
    <t>Diseñar el diplomado virtual denominado en “Marco Lógico y MGA” que permita una nueva oferta académica Institucional en modalidad virtual y la apuesta en la ampliación de cobertura no solo en la región o el departamento, sino a nivel nacional; reconociendo el impacto y posibilidades que la tecnología logra para propiciar diferentes escenarios formativos</t>
  </si>
  <si>
    <t>Para la vigencia 2021 se asignaron recursos de PFC por valor de $ 391.889.896 al proyecto Fortalecimiento de la infraestructura tecnológica de la Facultad de Arte y Diseño. El valor final ejecutado en esta vigencia para este proyecto de infraestructura tecnológica fue de  $207.580.225 y la diferencia por valor de $184,309,671 fueron asignados para su ejecución en la vigencia 2022 al proyecto Construcción infraestructura sede Norte.</t>
  </si>
  <si>
    <t>No aplica</t>
  </si>
  <si>
    <t>Reasignado a otro proyecto</t>
  </si>
  <si>
    <t>698 estudiantes de pregrado fueron beneficiados con el acceso a la plataforma Unimayor Virtual con el fin de fortalecer sus competencias en segunda lengua,  con 4 cursos de ingles para los niveles 5, 6, 7 y 8.
Se realiza diplomado en  formación de tutores virtuales a través de la plataforma Moodle, con la Ruta de Formación en Tutoría Virtual Unimayor el cual cuenta con 24 participantes, todos docentes de la Unimayor.
Ante la emergencia sanitaria decretada por el gobierno nacional y la suspención de actividades académicas por parte de la Institución, la Facultad de Ingeniería define un plan de trabajo para los docentes de todas las facultades consistente en preparar material didáctico basado en la incorporación de TIC para los temas y asignaturas que orientan. El plan de trabajo se establece desde el 24 de marzo de 2020 hasta el 19 de abril de 2020 y contó con el acompañamiento y asesoría del Centro de Formación Virtual, específicamente del proyecto Unimayor Virtual.</t>
  </si>
  <si>
    <t>Se adquieren   herramientas Hardware, Software y servicios para el desarrollo de  los cursos de inglés 5, 6,7 y 8, beneficiando 698 estudiantes de los programas de pregrado para el fortalecmiento de la segunda lengua Inglés.
698 estudiantes de pregrado fueron beneficiados con el acceso a la plataforma Unimayor Virtual con el fin de fortalecer sus competencias en segunda lengua,   con 4 cursos de ingles para los niveles 5, 6, 7 y 8.
 100% de docentes realizan diplomados a tutores en Moderación en Ambientes Virtuales de aprendizaje como respuesta a la emergencia sanitaria decretada en la vigencia 2020.</t>
  </si>
  <si>
    <t>Dotar con  herramientas Hardware, Software y servicios para el desarrollo de  los cursos de inglés 5, 6,7 y 8.</t>
  </si>
  <si>
    <t>Justificación del Estado del Recurso PFC</t>
  </si>
  <si>
    <t>Estado del Recurso PFC</t>
  </si>
  <si>
    <t>Autorización del MEN (Si aplica)</t>
  </si>
  <si>
    <t>Ampliación de medios educativos institucionales mediante la Adquisicion y montaje del Laboratorio de inglés (SW,HW) para los programas Tecnológicos y profesionales</t>
  </si>
  <si>
    <t>Se beneficiaron  288  estudiantes de la Tecnología en Gestión financiera y Administración Financiera.
Se recibieron las claves de ingreso 
Se realizó capacitación a 17 docentes  en el software financiero adquirido.</t>
  </si>
  <si>
    <t>Se benefician 2241 estudiantes de los programas tecnológicos y profesionales.
Se benefician 25 docentes que han hecho uso del Laboratorio de inglés para el desarrollo de los componentes de módulo en inglés.</t>
  </si>
  <si>
    <t>Ampliación de medios educativos institucionales mediante la Adquisición y montaje de dos salas móviles para los programas de la Facultad de Arte y Diseño</t>
  </si>
  <si>
    <t>Se beneficiaron 620 estudiantes de la Facultad de Arte y Diseño y  1229 estudiantes de la Facultad de Arte y Diseño.</t>
  </si>
  <si>
    <t>Ampliación de medios educativos institucionales mediante la Adquisicion y montaje  de un Laboratorio de Fabricación Digital</t>
  </si>
  <si>
    <t>Se beneficiaron 620 estudiantes de la Facultad de Arte y Diseño.</t>
  </si>
  <si>
    <t>Actualización de medios educativos institucionales mediante la Renovación del Laboratorio de Imagen</t>
  </si>
  <si>
    <t>Dotación de Sala de Cómputo “1”</t>
  </si>
  <si>
    <t>Actualización de medios educativos institucionales mediante la Renovación de Sala de Cómputo 1 Sede Bicentenario</t>
  </si>
  <si>
    <t>Se beneficiaron 392  estudiantes de la Facultad de Ingeniería.</t>
  </si>
  <si>
    <t>Dotación de Sala de Cómputo “2” especializada</t>
  </si>
  <si>
    <t>Actualización de medios educativos institucionales mediante la Renovación  Sala de Cómputo 2
sede Bicentenario</t>
  </si>
  <si>
    <t>Se beneficiarán 2882 estudiantes matriculados a I semestre 2025, una vez entre en operación la nueva Sede Norte.
Se beneficiarán 206 docentes una vez entre en operación la nueva Sede Norte y se habiliten nuevos espacios para el desarrollo de las actividades académicas.</t>
  </si>
  <si>
    <t xml:space="preserve">Proyecto de Alimentación y Transporte en la Institución Universitaria Colegio Mayor del Cauca </t>
  </si>
  <si>
    <t>Suministrar un auxilio de alimentación y transporte que contribuya al acceso con permanencia en la jornada académica para de los estudiantes en condición de vulnerabilidad de los programas tecnológicos y profesionales del Colegio Mayor del Cauca - Institución Universitaria.</t>
  </si>
  <si>
    <t>Se beneficiaron 224 estudiantes del  apoyo económico del proyecto Alimentación y Transporte. Se entregó   un beneficio económico de $501.450 pesos por cada estudiante. El resultado de estudiantes beneficiarios por programa fue el siguiente: Administración de Empresas 19; Administración Financiera; Arquitectura 20; Diseño Visual 21; Ingeniería Informática 17; Licenciatura en Español e Inglés 26,; Tecnología en Delineantes de Arquitectura e Ingeniería 12; Tecnología en Desarrollo de Software 25; Tecnología en Gestión Comercial y de Mercados 1; Tecnología en Gestión Empresarial 41 y Tecnología en Gestión Financiera 18. Los estratos socioeconómicos de los estudiantes fueron los siguientes: 1 con 119, 53%; 2 con 85, 38%; 3 con 19, 8% y 4 (caso especial) con 1, 0,4%. En cuanto al sexo de los estudiantes se tuvo que masculinos son 89, 40% y femenino son 135, 60%.</t>
  </si>
  <si>
    <t>Docentes beneficiarios: 1 docente en posdoctorado, 4 docentes en doctorado y 1 docente en maestria de las facultades de Ingeniería, Arte y diseño y Ciencias Sociales y de la Administración.</t>
  </si>
  <si>
    <t>La diferencia entre los recursos iniciales con los finalmente asignados y ejecutados fueron asignados para su ejecución en la vigencia 2022 al proyecto Construcción infraestructura sede Norte, el cual incluyó la compra de un Lote.</t>
  </si>
  <si>
    <t>Los recursos de este proyecto fueron asignados para su ejecución en la vigencia 2022 al proyecto Construcción infraestructura sede Norte, el cual incluyó la compra de un Lote.</t>
  </si>
  <si>
    <t>Ofrecer condiciones adecuadas para la formación en educación superior del Colegio Mayor del Cauca - Institución Universitaria.</t>
  </si>
  <si>
    <t>Mejorar en la incorporación de las herramientas digitales y tecnológicas en los procesos académicos y de investigación con calidad.
Crear competencias en los estudiantes propias del manejo de las nuevas tecnologías aplicadas al arte y el diseño que les permita ser más competitivos en los ambientes laborales y de investigación.</t>
  </si>
  <si>
    <t>Adquisición y actualización de medios educativos para los programas académicos de la Facultad de Ingeniería.</t>
  </si>
  <si>
    <t xml:space="preserve"> Dotar de los medios educativos a nivel de infraestructura, servicios y equipos tecnológicos con el objetivo de apoyar los procesos de docencia, investigación y proyección social, con lo que le garantiza a la comunidad académica de la Facultad de Ingeniería la mejora en las competencias, habilidades y destrezas que permitan la formación de pensamiento lógico, crítico y toma de decisiones acertadas en diferentes ambientes académicos, de investigación y laborales.</t>
  </si>
  <si>
    <t>La diferencia de recursos entre lo inicial con lo finalmente asignado y ejecutado fue asignada para su ejecución en la vigencia 2022 al proyecto Construcción infraestructura sede Norte, el cual incluyó la compra de un Lote.</t>
  </si>
  <si>
    <t xml:space="preserve">Adecuación y construcción de infraestructura de ambients académicos complementarios para el bienestar universitario, Sede Norte; Institución Universitaria Colegio Mayor del Cauca, Popayán. </t>
  </si>
  <si>
    <t>Adecuar la cancha existente a dimensiones técnicas mínimas de competencia ASCUN, además de dotarla de la cubierta de protección y de una estructura de graderías, mínimas que aseguren el mejor uso y aprovechamiento de esas instalaciones.</t>
  </si>
  <si>
    <t>Al presentarse un  alza importante en los materiales de construcción, en especial el hierro, tal como lo manifestó la Cámara Colombiana de Construccion CAMACOL, se vio la necesidad de reajustar el presupuesto para la construcción del edificio sede norte, asignando los recursos destinados al proyecto ADECUACIÓN Y CONSTRUCCIÓN  INFRAESTRUCTURA DE AMBIENTES ACADÉMICOS COMPLEMENTARIOS PARA EL BIENESTAR   NIVERSITARIO, SEDE NORTE; INSTITUCIÓN UNIVERSITARIA COLEGIO MAYOR DEL CAUCA. POPAYÁN. por lo cual este proyecto quedará a la espera de la gestión de nuevos recursos que permitan su ejecución.</t>
  </si>
  <si>
    <t>Construcción de la Infraestructura Sede Norte Institución Universitaria Colegio Mayor del Cauca, Departamento del Cauca Popayán.</t>
  </si>
  <si>
    <t>Se beneficiarán 2882 estudiantes matriculados a I semestre 2025, una vez entre en operación la nueva sede norte.
Se beneficiarán 206 docentes una vez entre en operación la nueva Sede Norte y se habiliten nuevos espacios para el desarrollo de las actividades académicas.</t>
  </si>
  <si>
    <t xml:space="preserve">
Adquisición de predio contiguo a la Sede Norte Institución Universitaria Colegio Mayor del Cauca, Departamento del Cauca Popayán.</t>
  </si>
  <si>
    <t xml:space="preserve">Renovación tecnológica de hardware de la Sala 2 de la Facultad de Arte y Diseño de acuerdo a las necesidad actuales del los programas de la Facultad. La mejora contempla un total de 36 equipos de cómputo. </t>
  </si>
  <si>
    <t>Fortalecimiento de infraestructura tecnólogica mediante la adquisición de Salas móviles para las facultades de CSA, FE, FI.</t>
  </si>
  <si>
    <t>Adquirir  3 salas móviles de cómputo que consten de 30 equipos portátiles Windows para cada sala,  para los programas Tecnológicos, Profesionales  y de Posgrado de las Facultades  de Ciencias Sociales y de la Administración, Ingeniería  y Educación, para fortalecer los  procesos académicos, teniendo en cuenta los aspectos de correspondencia, suficiencia, y pertinencia de los recursos informáticos y de apoyo docente.</t>
  </si>
  <si>
    <t>Formar un mayor número de docentes en programas de doctorado que contribuyan a la calidad académica en los programas académicos del Colegio Mayor del Cauca.  
Se espera continuar apoyando la formación de 4 docentes en el nivel de doctorado</t>
  </si>
  <si>
    <t xml:space="preserve">
Montaje y dotación del Estudio de Grabación ubicado en la sede Claustro La Encarnación de la Institución Universitaria Colegio Mayor del Cauca - Etapa I.</t>
  </si>
  <si>
    <t>Ampliación y dotación del Archivo Central ubicado en sede Bicentenario de  la Institución Universitaria Colegio Mayor del Cauca.</t>
  </si>
  <si>
    <t>Realizar el estudio y diseños de espacios para montar y dotar con el equipamiento necesario el Estudio de Grabación del programa Licenciatura en Música de la Institución Universitaria Colegio Mayor del Cauca.</t>
  </si>
  <si>
    <t>Optimizar espacio físico dentro del área del archivo central en un área aproximada de 59.5 m² y su capacidad de almacenamiento a 102 estantes incluidos en 12 rieles rodantes y 3 estantes fijos, según planos y especificaciones técnicas.</t>
  </si>
  <si>
    <t>Construcción Cancha Sintética sede norte Institución Universitaria Colegio Mayor del Cauca, departamento del Cauca Popayán.</t>
  </si>
  <si>
    <t>Proyecto de Alimentacion y Transporte en la Institución Universitaria Colegio Mayor del Cauca.</t>
  </si>
  <si>
    <t xml:space="preserve">
Construir Cancha Deportiva para el Bienestar universitario, Sede Norte; Institución Universitaria Colegio Mayor Del Cauca- Popayán.
</t>
  </si>
  <si>
    <t>Suministrar un auxilio de alimentación y transporte que contribuya a la acceso con permanencia en la jornada académica para de los estudiantes en condición de vulnerabilidad de los programas tecnológicos y profesionales del Colegio Mayor del Cauca-Institución Universitaria.</t>
  </si>
  <si>
    <t>Ofrecer condiciones adecuadas para la formación en educación superior del Colegio Mayor del Cauca-Institución Universitaria.</t>
  </si>
  <si>
    <t>El proyecto no ejecutó recursos asignados en Plan de Fomento 2021 teniendo en cuenta que los recursos fueron adicionados al presupuesto institucional, mediante Ordenanza No. 106 del 7 de octubre de 2021, y por lo tanto la ejecución de las actividades y el pago por concepto de honorarios fueron cubiertos por recursos propios en su totalidad. Por lo expuesto anteriormente se libera el valor de este proyecto el cual es  asignado al proyecto Construcción infraestructura sede Norte.</t>
  </si>
  <si>
    <t>Se reduce el presupuesto según Modificación el Acuerdo Nro. 017 del 2024 del Consejo Directivo por valor de $75.000.000 del proyecto Formación en educación continua para fortalecer competencias docentes,  y se adiciona al proyecto "Capacitación docente en maestrías y doctorados".</t>
  </si>
  <si>
    <t>Los recursosde  Plan Fomento a la Calidad 2024  fueron girados a la institución en el mes de enero de 2025, e incorporados al presupuesto el día 7 de abril de 2025 mediante ordenanza No. 005,  por lo cual la ejecución de estos proyectos inicia en el mes de mayo 2025.</t>
  </si>
  <si>
    <t>En ejecución</t>
  </si>
  <si>
    <t>Se beneficiaron 186 estudiantes del programa Diseño Visual de  la Facultad de Arte y Diseño.</t>
  </si>
  <si>
    <t>Se beneficiaron 619 estudiantes de la Facultad de Arte y Diseño para el segundo periodo 2022 en el cual los equipos estuvieron disponibles para su uso.</t>
  </si>
  <si>
    <t>Se beneficiaron 392 estudiantes de la Facultad de Ingeniería a diciembre 2021.</t>
  </si>
  <si>
    <t>beneficiarios proyecto descartado</t>
  </si>
  <si>
    <t>Se beneficiarán 647 estudiantes matriculados a II semestre 2024, de la facultad de Arte y Diseño.</t>
  </si>
  <si>
    <t>Se beneficiarán 2164  estudiantes matriculados a II semestre 2024, de las facultades de Ingeniería, Educación y Ciencias Sociales y de la Administración.</t>
  </si>
  <si>
    <t>Se beneficiarán 2882 estudiantes matriculados a I semestre 2025, una vez entre en operación la nueva sede norte y se continue con el desarrollo de el plan de infraestructura fisica Campus Unimayor.
Se beneficiarán 206 docentes una vez entre en operación la nueva Sede Norte y se habiliten nuevos espacios para el desarrollo de las actividades académicas.</t>
  </si>
  <si>
    <t>El proyecto se encuentra en etapa de contratación</t>
  </si>
  <si>
    <t>Se adiciona presupuesto según Modificación del Acuerdo Nro 017 del 2024 del Consejo Directivo por valor de $75.000.000 del proyecto Formación en educación continua para fortalecer competencias docentes y se adiciona saldo de $5.187.991 de los proyectos Formación docente de maestrías y doctorados</t>
  </si>
  <si>
    <t>Teniendo en cuenta que el edificio se encuentra en su etapa final de acabados con fecha de entrega a agosto 2025, se aplaza el proyecto para la  Construcción Cancha Sintética sede norte Institución Universitaria Colegio Mayor del Cauca, departamento del Cauca Popayán, y se  asignan los recursos al proyecto Construcción de la Infraestructura Sede Norte Institución Universitaria Colegio Mayor del Cauca, Departamento del Cauca Popayán.</t>
  </si>
  <si>
    <t>Observación</t>
  </si>
  <si>
    <t>100% de recursos ejecutados</t>
  </si>
  <si>
    <t>Saldo Final</t>
  </si>
  <si>
    <t>REASIGNACIÓN DE RECURSOS PARA PROYECTO CONSTRUCCIÓN SEDE NORTE</t>
  </si>
  <si>
    <t>$3.286.511 saldo apropiado para la vigencia 2020 para pago costos de gravámen financiero por cheques de proveedores. 
 $1.712.340 saldo apropiado para la vigencia 2022 para adquisición de lote contiguo a la Sede Norte.</t>
  </si>
  <si>
    <t xml:space="preserve"> $2.042.004.026 reasignación de recursos para Proyecto de construcción Sede Norte en la vigencia 2022.
$521.804.013 recursos ejecutados de  proyectos diferentes a la obra sede Norte.
$471.329.217 apropiados para la  vigencia 2022 Obra sede Norte.</t>
  </si>
  <si>
    <t>Lote
$1.712.340 saldo apropiado de la vigencia 2019  para adquisición de lote contiguo a la Sede Norte.
$2.617.250.446 de PFC 2022 se ejecutaron para adquisición de lote contiguo a la Sede Norte.
$77.061.986 Recursos CREE
$1.387.773.242 Recursos propios</t>
  </si>
  <si>
    <t>Saldos pendientes por ejecutar para estudios y diseños, maestría y doctorados, capacitación docente y proyecto de  inclusión.</t>
  </si>
  <si>
    <t>Estos recursos son adicionados al presupuesto de la vigencia 2025. Se encuentran en su etapa de en ejecución.</t>
  </si>
  <si>
    <t>Construcción Sede Norte
$2.042.004.026 saldo apropiado de la vigencia 2021 para Proyecto de construcción Sede Norte.
$471.329.217 saldo apropiado de la vigencia 2021 para Proyecto de construcción Sede Norte.
$1.627.012.000 saldo de Recursos CREE apropiados para Proyecto de construcción Sede Norte.</t>
  </si>
  <si>
    <t>Se solicita eliminar este proyecto a la subdirección de apoyo , teniendo en cuenta la justificación  de la columna AS</t>
  </si>
  <si>
    <t xml:space="preserve"> Reasignación de recursos para Proyecto de construcción Sede Norte en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</si>
</sst>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5" formatCode="_-&quot;$&quot;\ * #,##0.00_-;\-&quot;$&quot;\ * #,##0.00_-;_-&quot;$&quot;\ * &quot;-&quot;??_-;_-@_-"/>
    <numFmt numFmtId="166" formatCode="&quot;$&quot;\ #,##0"/>
    <numFmt numFmtId="167" formatCode="d/m/yyyy"/>
    <numFmt numFmtId="168" formatCode="_-&quot;$&quot;* #,##0_-;\-&quot;$&quot;* #,##0_-;_-&quot;$&quot;* &quot;-&quot;_-;_-@"/>
    <numFmt numFmtId="169" formatCode="0.0%"/>
    <numFmt numFmtId="170" formatCode="_(* #,##0_);_(* \(#,##0\);_(* &quot;-&quot;??_);_(@_)"/>
    <numFmt numFmtId="171" formatCode="_-&quot;$&quot;\ * #,##0_-;\-&quot;$&quot;\ * #,##0_-;_-&quot;$&quot;\ * &quot;-&quot;??_-;_-@_-"/>
  </numFmts>
  <fonts count="61">
    <font>
      <sz val="11"/>
      <color theme="1"/>
      <name val="Aptos Narrow"/>
      <family val="2"/>
      <scheme val="minor"/>
    </font>
    <font>
      <sz val="11"/>
      <color theme="1"/>
      <name val="Aptos Narrow"/>
      <family val="2"/>
      <scheme val="minor"/>
    </font>
    <font>
      <b/>
      <sz val="9"/>
      <color theme="0"/>
      <name val="Verdana"/>
      <family val="2"/>
    </font>
    <font>
      <sz val="9"/>
      <color theme="1"/>
      <name val="Verdana"/>
      <family val="2"/>
    </font>
    <font>
      <sz val="11"/>
      <color rgb="FF7030A0"/>
      <name val="Verdana"/>
      <family val="2"/>
    </font>
    <font>
      <sz val="12"/>
      <color rgb="FF7030A0"/>
      <name val="Verdana"/>
      <family val="2"/>
    </font>
    <font>
      <sz val="8"/>
      <name val="Aptos Narrow"/>
      <family val="2"/>
      <scheme val="minor"/>
    </font>
    <font>
      <sz val="11"/>
      <color theme="1"/>
      <name val="Verdana"/>
      <family val="2"/>
    </font>
    <font>
      <sz val="10"/>
      <color theme="1"/>
      <name val="Verdana"/>
      <family val="2"/>
    </font>
    <font>
      <b/>
      <sz val="10"/>
      <color theme="0"/>
      <name val="Verdana"/>
      <family val="2"/>
    </font>
    <font>
      <b/>
      <sz val="8"/>
      <color theme="0"/>
      <name val="Verdana"/>
      <family val="2"/>
    </font>
    <font>
      <b/>
      <sz val="8"/>
      <color theme="1"/>
      <name val="Verdana"/>
      <family val="2"/>
    </font>
    <font>
      <sz val="11"/>
      <name val="Verdana"/>
      <family val="2"/>
    </font>
    <font>
      <b/>
      <sz val="10"/>
      <color theme="1"/>
      <name val="Verdana"/>
      <family val="2"/>
    </font>
    <font>
      <sz val="10"/>
      <name val="Verdana"/>
      <family val="2"/>
    </font>
    <font>
      <b/>
      <sz val="12"/>
      <color rgb="FF7030A0"/>
      <name val="Verdana"/>
      <family val="2"/>
    </font>
    <font>
      <b/>
      <sz val="16"/>
      <color rgb="FF7030A0"/>
      <name val="Verdana"/>
      <family val="2"/>
    </font>
    <font>
      <sz val="10"/>
      <color rgb="FFC00000"/>
      <name val="Verdana"/>
      <family val="2"/>
    </font>
    <font>
      <sz val="10"/>
      <color rgb="FFFF0000"/>
      <name val="Verdana"/>
      <family val="2"/>
    </font>
    <font>
      <u/>
      <sz val="10"/>
      <color rgb="FFFF0000"/>
      <name val="Verdana"/>
      <family val="2"/>
    </font>
    <font>
      <sz val="8"/>
      <color theme="1"/>
      <name val="Verdana"/>
      <family val="2"/>
    </font>
    <font>
      <sz val="22"/>
      <color theme="1"/>
      <name val="Verdana"/>
      <family val="2"/>
    </font>
    <font>
      <b/>
      <sz val="10"/>
      <color rgb="FF7030A0"/>
      <name val="Verdana"/>
      <family val="2"/>
    </font>
    <font>
      <b/>
      <sz val="12"/>
      <color theme="0"/>
      <name val="Verdana"/>
      <family val="2"/>
    </font>
    <font>
      <i/>
      <sz val="10"/>
      <color theme="1"/>
      <name val="Verdana"/>
      <family val="2"/>
    </font>
    <font>
      <sz val="10"/>
      <color rgb="FF7030A0"/>
      <name val="Verdana"/>
      <family val="2"/>
    </font>
    <font>
      <sz val="10"/>
      <color rgb="FF000000"/>
      <name val="Verdana"/>
      <family val="2"/>
    </font>
    <font>
      <b/>
      <sz val="8"/>
      <color rgb="FFFFFFFF"/>
      <name val="Arial"/>
      <family val="2"/>
    </font>
    <font>
      <sz val="8"/>
      <color rgb="FF000000"/>
      <name val="Arial"/>
      <family val="2"/>
    </font>
    <font>
      <b/>
      <i/>
      <sz val="8"/>
      <color theme="0"/>
      <name val="Verdana"/>
      <family val="2"/>
    </font>
    <font>
      <i/>
      <sz val="10"/>
      <name val="Verdana"/>
      <family val="2"/>
    </font>
    <font>
      <b/>
      <i/>
      <sz val="10"/>
      <color rgb="FF7030A0"/>
      <name val="Verdana"/>
      <family val="2"/>
    </font>
    <font>
      <b/>
      <sz val="9"/>
      <color theme="1"/>
      <name val="Arial"/>
      <family val="2"/>
    </font>
    <font>
      <sz val="9"/>
      <color theme="1"/>
      <name val="Arial"/>
      <family val="2"/>
    </font>
    <font>
      <sz val="11"/>
      <color rgb="FF000000"/>
      <name val="Aptos Narrow"/>
      <family val="2"/>
      <scheme val="minor"/>
    </font>
    <font>
      <b/>
      <sz val="10"/>
      <color rgb="FFFF7C80"/>
      <name val="Verdana"/>
      <family val="2"/>
    </font>
    <font>
      <b/>
      <sz val="11"/>
      <color theme="1"/>
      <name val="Verdana"/>
      <family val="2"/>
    </font>
    <font>
      <sz val="8"/>
      <name val="Arial"/>
      <family val="2"/>
    </font>
    <font>
      <b/>
      <sz val="11"/>
      <name val="Verdana"/>
      <family val="2"/>
    </font>
    <font>
      <b/>
      <i/>
      <sz val="10"/>
      <color theme="1"/>
      <name val="Verdana"/>
      <family val="2"/>
    </font>
    <font>
      <sz val="9"/>
      <color theme="1"/>
      <name val="Segoe UI"/>
      <family val="2"/>
    </font>
    <font>
      <sz val="10"/>
      <color theme="1"/>
      <name val="Arial Narrow"/>
      <family val="2"/>
    </font>
    <font>
      <b/>
      <sz val="12"/>
      <color rgb="FF7030A0"/>
      <name val="Futura Bk"/>
      <family val="2"/>
    </font>
    <font>
      <sz val="11"/>
      <color theme="1"/>
      <name val="Futura Bk"/>
      <family val="2"/>
    </font>
    <font>
      <sz val="10"/>
      <color theme="1"/>
      <name val="Futura Bk"/>
      <family val="2"/>
    </font>
    <font>
      <b/>
      <sz val="10"/>
      <color theme="0"/>
      <name val="Futura Bk"/>
      <family val="2"/>
    </font>
    <font>
      <b/>
      <sz val="11"/>
      <color theme="0"/>
      <name val="Futura Bk"/>
      <family val="2"/>
    </font>
    <font>
      <b/>
      <sz val="9"/>
      <color theme="0"/>
      <name val="Arial"/>
      <family val="2"/>
    </font>
    <font>
      <b/>
      <sz val="9"/>
      <color theme="1"/>
      <name val="Verdana"/>
      <family val="2"/>
    </font>
    <font>
      <sz val="9"/>
      <name val="Arial"/>
      <family val="2"/>
    </font>
    <font>
      <sz val="8"/>
      <color theme="1"/>
      <name val="Arial"/>
      <family val="2"/>
    </font>
    <font>
      <sz val="11"/>
      <color theme="1"/>
      <name val="Arial"/>
      <family val="2"/>
    </font>
    <font>
      <sz val="10"/>
      <color theme="1"/>
      <name val="Arial"/>
      <family val="2"/>
    </font>
    <font>
      <b/>
      <sz val="10"/>
      <color theme="0"/>
      <name val="Arial"/>
      <family val="2"/>
    </font>
    <font>
      <b/>
      <sz val="10"/>
      <name val="Arial"/>
      <family val="2"/>
    </font>
    <font>
      <b/>
      <sz val="9"/>
      <name val="Arial"/>
      <family val="2"/>
    </font>
    <font>
      <b/>
      <sz val="8"/>
      <color theme="1"/>
      <name val="Arial"/>
      <family val="2"/>
    </font>
    <font>
      <b/>
      <sz val="11"/>
      <color theme="1"/>
      <name val="Arial"/>
      <family val="2"/>
    </font>
    <font>
      <b/>
      <sz val="12"/>
      <color theme="0"/>
      <name val="Futura Bk"/>
      <family val="2"/>
    </font>
    <font>
      <sz val="10"/>
      <name val="Futura Bk"/>
      <family val="2"/>
    </font>
    <font>
      <sz val="12"/>
      <color theme="1"/>
      <name val="Futura Bk"/>
      <family val="2"/>
    </font>
  </fonts>
  <fills count="1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7F7F7F"/>
        <bgColor rgb="FF7F7F7F"/>
      </patternFill>
    </fill>
    <fill>
      <patternFill patternType="solid">
        <fgColor rgb="FF7030A0"/>
        <bgColor indexed="64"/>
      </patternFill>
    </fill>
    <fill>
      <patternFill patternType="solid">
        <fgColor theme="0"/>
        <bgColor indexed="64"/>
      </patternFill>
    </fill>
    <fill>
      <patternFill patternType="solid">
        <fgColor rgb="FF7030A0"/>
        <bgColor rgb="FFB43636"/>
      </patternFill>
    </fill>
    <fill>
      <patternFill patternType="solid">
        <fgColor theme="0" tint="-0.14999847407452621"/>
        <bgColor indexed="64"/>
      </patternFill>
    </fill>
    <fill>
      <patternFill patternType="solid">
        <fgColor theme="2"/>
        <bgColor indexed="64"/>
      </patternFill>
    </fill>
    <fill>
      <patternFill patternType="solid">
        <fgColor rgb="FFFFFFEF"/>
        <bgColor rgb="FF000000"/>
      </patternFill>
    </fill>
    <fill>
      <patternFill patternType="solid">
        <fgColor rgb="FF7030A0"/>
        <bgColor rgb="FF000000"/>
      </patternFill>
    </fill>
    <fill>
      <patternFill patternType="solid">
        <fgColor rgb="FFB43636"/>
        <bgColor rgb="FF000000"/>
      </patternFill>
    </fill>
    <fill>
      <patternFill patternType="solid">
        <fgColor theme="0"/>
        <bgColor rgb="FF000000"/>
      </patternFill>
    </fill>
    <fill>
      <patternFill patternType="solid">
        <fgColor theme="9" tint="0.79998168889431442"/>
        <bgColor indexed="64"/>
      </patternFill>
    </fill>
    <fill>
      <patternFill patternType="solid">
        <fgColor rgb="FFFFFF00"/>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rgb="FF000000"/>
      </left>
      <right style="dotted">
        <color rgb="FF000000"/>
      </right>
      <top style="dotted">
        <color rgb="FF000000"/>
      </top>
      <bottom style="dotted">
        <color rgb="FF000000"/>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auto="1"/>
      </left>
      <right style="dotted">
        <color auto="1"/>
      </right>
      <top style="dotted">
        <color auto="1"/>
      </top>
      <bottom style="dotted">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rgb="FF000000"/>
      </left>
      <right/>
      <top/>
      <bottom style="dotted">
        <color rgb="FF000000"/>
      </bottom>
      <diagonal/>
    </border>
    <border>
      <left/>
      <right/>
      <top/>
      <bottom style="dotted">
        <color rgb="FF000000"/>
      </bottom>
      <diagonal/>
    </border>
    <border>
      <left style="dotted">
        <color rgb="FF000000"/>
      </left>
      <right style="dotted">
        <color rgb="FF000000"/>
      </right>
      <top/>
      <bottom style="dotted">
        <color rgb="FF000000"/>
      </bottom>
      <diagonal/>
    </border>
    <border>
      <left/>
      <right/>
      <top style="dotted">
        <color rgb="FF000000"/>
      </top>
      <bottom style="dotted">
        <color rgb="FF000000"/>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dotted">
        <color rgb="FF000000"/>
      </right>
      <top/>
      <bottom style="dotted">
        <color rgb="FF000000"/>
      </bottom>
      <diagonal/>
    </border>
    <border>
      <left/>
      <right style="dotted">
        <color rgb="FF000000"/>
      </right>
      <top style="dotted">
        <color rgb="FF000000"/>
      </top>
      <bottom/>
      <diagonal/>
    </border>
    <border>
      <left style="dotted">
        <color rgb="FF000000"/>
      </left>
      <right style="dotted">
        <color rgb="FF000000"/>
      </right>
      <top/>
      <bottom/>
      <diagonal/>
    </border>
    <border>
      <left style="dotted">
        <color rgb="FF000000"/>
      </left>
      <right/>
      <top style="dotted">
        <color rgb="FF000000"/>
      </top>
      <bottom/>
      <diagonal/>
    </border>
    <border>
      <left/>
      <right/>
      <top style="dotted">
        <color rgb="FF000000"/>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243">
    <xf numFmtId="0" fontId="0" fillId="0" borderId="0" xfId="0"/>
    <xf numFmtId="0" fontId="2" fillId="5" borderId="4" xfId="0" applyFont="1" applyFill="1" applyBorder="1" applyAlignment="1">
      <alignment horizontal="center" vertical="center" wrapText="1"/>
    </xf>
    <xf numFmtId="0" fontId="3" fillId="0" borderId="4" xfId="0" applyFont="1" applyBorder="1" applyAlignment="1">
      <alignment vertical="center" wrapText="1"/>
    </xf>
    <xf numFmtId="0" fontId="2" fillId="5" borderId="4" xfId="0" applyFont="1" applyFill="1" applyBorder="1" applyAlignment="1">
      <alignment horizontal="left"/>
    </xf>
    <xf numFmtId="0" fontId="3" fillId="0" borderId="4" xfId="0" applyFont="1" applyBorder="1" applyAlignment="1">
      <alignment horizontal="left" indent="1"/>
    </xf>
    <xf numFmtId="0" fontId="3" fillId="0" borderId="4" xfId="0" applyFont="1" applyBorder="1"/>
    <xf numFmtId="0" fontId="3" fillId="0" borderId="4" xfId="0" applyFont="1" applyBorder="1" applyAlignment="1">
      <alignment vertical="center"/>
    </xf>
    <xf numFmtId="0" fontId="2" fillId="5" borderId="4" xfId="0" applyFont="1" applyFill="1" applyBorder="1" applyAlignment="1">
      <alignment horizontal="left" vertical="center"/>
    </xf>
    <xf numFmtId="0" fontId="3" fillId="0" borderId="0" xfId="0" applyFont="1" applyAlignment="1">
      <alignment vertical="center"/>
    </xf>
    <xf numFmtId="0" fontId="2" fillId="5"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7" fillId="0" borderId="0" xfId="1" applyFont="1"/>
    <xf numFmtId="0" fontId="7" fillId="2" borderId="0" xfId="1" applyFont="1" applyFill="1"/>
    <xf numFmtId="0" fontId="9" fillId="7" borderId="1" xfId="1" applyFont="1" applyFill="1" applyBorder="1" applyAlignment="1">
      <alignment horizontal="center" vertical="center" wrapText="1"/>
    </xf>
    <xf numFmtId="0" fontId="17" fillId="3" borderId="1" xfId="1" applyFont="1" applyFill="1" applyBorder="1" applyAlignment="1">
      <alignment vertical="center" wrapText="1"/>
    </xf>
    <xf numFmtId="0" fontId="8" fillId="3" borderId="1" xfId="1" applyFont="1" applyFill="1" applyBorder="1" applyAlignment="1">
      <alignment horizontal="center" vertical="center" wrapText="1"/>
    </xf>
    <xf numFmtId="0" fontId="8" fillId="3" borderId="1" xfId="1" applyFont="1" applyFill="1" applyBorder="1" applyAlignment="1">
      <alignment vertical="center" wrapText="1"/>
    </xf>
    <xf numFmtId="0" fontId="20" fillId="2" borderId="0" xfId="1" applyFont="1" applyFill="1" applyAlignment="1" applyProtection="1">
      <alignment vertical="center"/>
      <protection locked="0"/>
    </xf>
    <xf numFmtId="0" fontId="20" fillId="2" borderId="0" xfId="1" applyFont="1" applyFill="1" applyAlignment="1" applyProtection="1">
      <alignment vertical="center" wrapText="1"/>
      <protection locked="0"/>
    </xf>
    <xf numFmtId="0" fontId="20" fillId="2" borderId="0" xfId="1" applyFont="1" applyFill="1" applyAlignment="1" applyProtection="1">
      <alignment horizontal="center" vertical="center"/>
      <protection locked="0"/>
    </xf>
    <xf numFmtId="0" fontId="7" fillId="0" borderId="0" xfId="1" applyFont="1" applyProtection="1">
      <protection locked="0"/>
    </xf>
    <xf numFmtId="0" fontId="11" fillId="2" borderId="0" xfId="1" applyFont="1" applyFill="1" applyAlignment="1" applyProtection="1">
      <alignment horizontal="center" vertical="center"/>
      <protection locked="0"/>
    </xf>
    <xf numFmtId="0" fontId="11" fillId="0" borderId="0" xfId="1" applyFont="1" applyAlignment="1" applyProtection="1">
      <alignment vertical="center" wrapText="1"/>
      <protection locked="0"/>
    </xf>
    <xf numFmtId="0" fontId="7" fillId="0" borderId="0" xfId="1" applyFont="1" applyAlignment="1" applyProtection="1">
      <alignment wrapText="1"/>
      <protection locked="0"/>
    </xf>
    <xf numFmtId="0" fontId="3" fillId="0" borderId="0" xfId="0" applyFont="1" applyAlignment="1">
      <alignment horizontal="center" vertical="center"/>
    </xf>
    <xf numFmtId="0" fontId="21" fillId="6" borderId="0" xfId="0" applyFont="1" applyFill="1"/>
    <xf numFmtId="169" fontId="7" fillId="6" borderId="0" xfId="2" applyNumberFormat="1" applyFont="1" applyFill="1"/>
    <xf numFmtId="0" fontId="7" fillId="6" borderId="0" xfId="0" applyFont="1" applyFill="1"/>
    <xf numFmtId="0" fontId="9" fillId="5" borderId="4" xfId="0" applyFont="1" applyFill="1" applyBorder="1" applyAlignment="1">
      <alignment horizontal="center" vertical="center" wrapText="1"/>
    </xf>
    <xf numFmtId="0" fontId="8" fillId="6" borderId="0" xfId="0" applyFont="1" applyFill="1"/>
    <xf numFmtId="0" fontId="17" fillId="8" borderId="4" xfId="0" applyFont="1" applyFill="1" applyBorder="1" applyAlignment="1">
      <alignment vertical="center" wrapText="1"/>
    </xf>
    <xf numFmtId="0" fontId="14" fillId="8" borderId="4" xfId="0" applyFont="1" applyFill="1" applyBorder="1" applyAlignment="1">
      <alignment horizontal="left" vertical="center" wrapText="1"/>
    </xf>
    <xf numFmtId="0" fontId="8" fillId="8" borderId="4" xfId="0" applyFont="1" applyFill="1" applyBorder="1" applyAlignment="1">
      <alignment vertical="center" wrapText="1"/>
    </xf>
    <xf numFmtId="0" fontId="8" fillId="8" borderId="4" xfId="0" applyFont="1" applyFill="1" applyBorder="1" applyAlignment="1">
      <alignment horizontal="justify" vertical="center" wrapText="1"/>
    </xf>
    <xf numFmtId="0" fontId="17" fillId="8" borderId="4" xfId="0" applyFont="1" applyFill="1" applyBorder="1" applyAlignment="1">
      <alignment horizontal="justify" vertical="center" wrapText="1"/>
    </xf>
    <xf numFmtId="0" fontId="14" fillId="8" borderId="4" xfId="0" applyFont="1" applyFill="1" applyBorder="1" applyAlignment="1">
      <alignment horizontal="justify" vertical="center" wrapText="1"/>
    </xf>
    <xf numFmtId="0" fontId="17" fillId="8" borderId="8" xfId="0" applyFont="1" applyFill="1" applyBorder="1" applyAlignment="1">
      <alignment horizontal="justify" vertical="center" wrapText="1"/>
    </xf>
    <xf numFmtId="0" fontId="11" fillId="0" borderId="0" xfId="1" applyFont="1" applyAlignment="1" applyProtection="1">
      <alignment horizontal="center" vertical="center" wrapText="1"/>
      <protection locked="0"/>
    </xf>
    <xf numFmtId="0" fontId="15" fillId="2" borderId="0" xfId="1" applyFont="1" applyFill="1" applyAlignment="1" applyProtection="1">
      <alignment vertical="center"/>
      <protection locked="0" hidden="1"/>
    </xf>
    <xf numFmtId="166" fontId="10" fillId="7" borderId="11" xfId="1" applyNumberFormat="1" applyFont="1" applyFill="1" applyBorder="1" applyAlignment="1" applyProtection="1">
      <alignment vertical="center" wrapText="1"/>
      <protection locked="0"/>
    </xf>
    <xf numFmtId="0" fontId="3" fillId="9" borderId="0" xfId="0" applyFont="1" applyFill="1" applyAlignment="1">
      <alignment vertical="center"/>
    </xf>
    <xf numFmtId="0" fontId="28" fillId="10" borderId="29" xfId="0" applyFont="1" applyFill="1" applyBorder="1" applyAlignment="1">
      <alignment horizontal="center" vertical="center"/>
    </xf>
    <xf numFmtId="0" fontId="28" fillId="10" borderId="30" xfId="0" applyFont="1" applyFill="1" applyBorder="1" applyAlignment="1">
      <alignment horizontal="center" vertical="center"/>
    </xf>
    <xf numFmtId="0" fontId="28" fillId="10" borderId="31" xfId="0" applyFont="1" applyFill="1" applyBorder="1" applyAlignment="1">
      <alignment horizontal="center" vertical="center"/>
    </xf>
    <xf numFmtId="0" fontId="28" fillId="10" borderId="32" xfId="0" applyFont="1" applyFill="1" applyBorder="1" applyAlignment="1">
      <alignment horizontal="center" vertical="center"/>
    </xf>
    <xf numFmtId="0" fontId="28" fillId="10" borderId="33" xfId="0" applyFont="1" applyFill="1" applyBorder="1" applyAlignment="1">
      <alignment horizontal="center" vertical="center"/>
    </xf>
    <xf numFmtId="0" fontId="28" fillId="10" borderId="34" xfId="0" applyFont="1" applyFill="1" applyBorder="1" applyAlignment="1">
      <alignment horizontal="center" vertical="center"/>
    </xf>
    <xf numFmtId="0" fontId="27" fillId="11" borderId="22" xfId="0" applyFont="1" applyFill="1" applyBorder="1" applyAlignment="1">
      <alignment horizontal="center" vertical="center"/>
    </xf>
    <xf numFmtId="0" fontId="27" fillId="11" borderId="23" xfId="0" applyFont="1" applyFill="1" applyBorder="1" applyAlignment="1">
      <alignment horizontal="center" vertical="center" wrapText="1"/>
    </xf>
    <xf numFmtId="0" fontId="27" fillId="11" borderId="24" xfId="0" applyFont="1" applyFill="1" applyBorder="1" applyAlignment="1">
      <alignment horizontal="center" vertical="center"/>
    </xf>
    <xf numFmtId="0" fontId="2" fillId="7" borderId="1" xfId="1" applyFont="1" applyFill="1" applyBorder="1" applyAlignment="1">
      <alignment horizontal="center" vertical="center"/>
    </xf>
    <xf numFmtId="0" fontId="32" fillId="0" borderId="11" xfId="1" applyFont="1" applyBorder="1" applyAlignment="1" applyProtection="1">
      <alignment horizontal="center" vertical="center" wrapText="1"/>
      <protection locked="0"/>
    </xf>
    <xf numFmtId="0" fontId="33" fillId="2" borderId="0" xfId="1" applyFont="1" applyFill="1" applyAlignment="1" applyProtection="1">
      <alignment vertical="center" wrapText="1"/>
      <protection locked="0"/>
    </xf>
    <xf numFmtId="0" fontId="33" fillId="0" borderId="0" xfId="1" applyFont="1" applyAlignment="1" applyProtection="1">
      <alignment wrapText="1"/>
      <protection locked="0"/>
    </xf>
    <xf numFmtId="0" fontId="34" fillId="0" borderId="0" xfId="0" applyFont="1"/>
    <xf numFmtId="0" fontId="2" fillId="6" borderId="0" xfId="0" applyFont="1" applyFill="1" applyAlignment="1">
      <alignment horizontal="left" vertical="center"/>
    </xf>
    <xf numFmtId="0" fontId="3" fillId="6" borderId="0" xfId="0" applyFont="1" applyFill="1" applyAlignment="1">
      <alignment vertical="center"/>
    </xf>
    <xf numFmtId="0" fontId="0" fillId="6" borderId="0" xfId="0" applyFill="1"/>
    <xf numFmtId="0" fontId="8" fillId="8" borderId="4"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8" fillId="6" borderId="0" xfId="0" applyFont="1" applyFill="1" applyAlignment="1">
      <alignment horizontal="left"/>
    </xf>
    <xf numFmtId="0" fontId="0" fillId="0" borderId="0" xfId="0" applyAlignment="1">
      <alignment horizontal="left"/>
    </xf>
    <xf numFmtId="0" fontId="36" fillId="6" borderId="0" xfId="0" applyFont="1" applyFill="1"/>
    <xf numFmtId="0" fontId="27" fillId="12" borderId="22" xfId="0" applyFont="1" applyFill="1" applyBorder="1" applyAlignment="1">
      <alignment horizontal="center" vertical="center"/>
    </xf>
    <xf numFmtId="0" fontId="27" fillId="12" borderId="23" xfId="0" applyFont="1" applyFill="1" applyBorder="1" applyAlignment="1">
      <alignment horizontal="center" vertical="center" wrapText="1"/>
    </xf>
    <xf numFmtId="0" fontId="27" fillId="12" borderId="24" xfId="0" applyFont="1" applyFill="1" applyBorder="1" applyAlignment="1">
      <alignment horizontal="center" vertical="center"/>
    </xf>
    <xf numFmtId="0" fontId="37" fillId="10" borderId="27" xfId="0" applyFont="1" applyFill="1" applyBorder="1" applyAlignment="1">
      <alignment vertical="center" wrapText="1"/>
    </xf>
    <xf numFmtId="0" fontId="28" fillId="10" borderId="27" xfId="0" applyFont="1" applyFill="1" applyBorder="1" applyAlignment="1">
      <alignment vertical="center" wrapText="1"/>
    </xf>
    <xf numFmtId="0" fontId="28" fillId="13" borderId="4" xfId="0" applyFont="1" applyFill="1" applyBorder="1" applyAlignment="1">
      <alignment vertical="center" wrapText="1"/>
    </xf>
    <xf numFmtId="0" fontId="37" fillId="13" borderId="4" xfId="0" applyFont="1" applyFill="1" applyBorder="1" applyAlignment="1">
      <alignment vertical="center" wrapText="1"/>
    </xf>
    <xf numFmtId="0" fontId="37" fillId="13" borderId="4" xfId="0" applyFont="1" applyFill="1" applyBorder="1" applyAlignment="1">
      <alignment vertical="top" wrapText="1"/>
    </xf>
    <xf numFmtId="0" fontId="3" fillId="6" borderId="4" xfId="0" applyFont="1" applyFill="1" applyBorder="1" applyAlignment="1">
      <alignment vertical="center"/>
    </xf>
    <xf numFmtId="0" fontId="28" fillId="13" borderId="4" xfId="0" applyFont="1" applyFill="1" applyBorder="1" applyAlignment="1">
      <alignment horizontal="center" vertical="center" wrapText="1"/>
    </xf>
    <xf numFmtId="0" fontId="37" fillId="13" borderId="4" xfId="0" applyFont="1" applyFill="1" applyBorder="1" applyAlignment="1">
      <alignment horizontal="center" vertical="center" wrapText="1"/>
    </xf>
    <xf numFmtId="0" fontId="37" fillId="13" borderId="4" xfId="0" applyFont="1" applyFill="1" applyBorder="1" applyAlignment="1">
      <alignment horizontal="center" vertical="top" wrapText="1"/>
    </xf>
    <xf numFmtId="0" fontId="40" fillId="0" borderId="4" xfId="0" applyFont="1" applyBorder="1" applyAlignment="1">
      <alignment vertical="center" wrapText="1"/>
    </xf>
    <xf numFmtId="0" fontId="3" fillId="14" borderId="0" xfId="0" applyFont="1" applyFill="1" applyAlignment="1">
      <alignment vertical="center"/>
    </xf>
    <xf numFmtId="0" fontId="41" fillId="0" borderId="4" xfId="0" applyFont="1" applyBorder="1" applyAlignment="1">
      <alignment vertical="center"/>
    </xf>
    <xf numFmtId="0" fontId="32" fillId="0" borderId="47" xfId="1" applyFont="1" applyBorder="1" applyAlignment="1" applyProtection="1">
      <alignment horizontal="center" vertical="center" wrapText="1"/>
      <protection locked="0"/>
    </xf>
    <xf numFmtId="0" fontId="32" fillId="0" borderId="43" xfId="1" applyFont="1" applyBorder="1" applyAlignment="1" applyProtection="1">
      <alignment horizontal="center" vertical="center" wrapText="1"/>
      <protection locked="0"/>
    </xf>
    <xf numFmtId="0" fontId="32" fillId="0" borderId="43" xfId="1" applyFont="1" applyBorder="1" applyAlignment="1" applyProtection="1">
      <alignment horizontal="justify" vertical="center" wrapText="1"/>
      <protection locked="0"/>
    </xf>
    <xf numFmtId="165" fontId="32" fillId="0" borderId="43" xfId="3" applyFont="1" applyBorder="1" applyAlignment="1" applyProtection="1">
      <alignment horizontal="center" vertical="center" wrapText="1"/>
      <protection locked="0"/>
    </xf>
    <xf numFmtId="165" fontId="32" fillId="0" borderId="43" xfId="3" applyFont="1" applyBorder="1" applyAlignment="1" applyProtection="1">
      <alignment horizontal="center" vertical="center" wrapText="1"/>
    </xf>
    <xf numFmtId="14" fontId="32" fillId="0" borderId="43" xfId="1" applyNumberFormat="1" applyFont="1" applyBorder="1" applyAlignment="1" applyProtection="1">
      <alignment horizontal="center" vertical="center" wrapText="1"/>
      <protection locked="0"/>
    </xf>
    <xf numFmtId="9" fontId="32" fillId="0" borderId="43" xfId="2" applyFont="1" applyBorder="1" applyAlignment="1" applyProtection="1">
      <alignment horizontal="center" vertical="center" wrapText="1"/>
      <protection locked="0"/>
    </xf>
    <xf numFmtId="14" fontId="32" fillId="0" borderId="41" xfId="1" applyNumberFormat="1" applyFont="1" applyBorder="1" applyAlignment="1" applyProtection="1">
      <alignment horizontal="center" vertical="center" wrapText="1"/>
      <protection locked="0"/>
    </xf>
    <xf numFmtId="0" fontId="43" fillId="0" borderId="0" xfId="0" applyFont="1" applyProtection="1">
      <protection locked="0"/>
    </xf>
    <xf numFmtId="0" fontId="44" fillId="0" borderId="0" xfId="0" applyFont="1" applyAlignment="1" applyProtection="1">
      <alignment horizontal="justify" vertical="center" wrapText="1"/>
      <protection locked="0"/>
    </xf>
    <xf numFmtId="0" fontId="45" fillId="5" borderId="21" xfId="0" applyFont="1" applyFill="1" applyBorder="1" applyAlignment="1" applyProtection="1">
      <alignment horizontal="center" vertical="center" wrapText="1"/>
      <protection locked="0"/>
    </xf>
    <xf numFmtId="0" fontId="43" fillId="0" borderId="21" xfId="0" applyFont="1" applyBorder="1" applyAlignment="1" applyProtection="1">
      <alignment horizontal="center" vertical="center" wrapText="1"/>
      <protection locked="0"/>
    </xf>
    <xf numFmtId="165" fontId="45" fillId="5" borderId="21" xfId="3" applyFont="1" applyFill="1" applyBorder="1" applyAlignment="1" applyProtection="1">
      <alignment horizontal="center" vertical="center" wrapText="1"/>
      <protection locked="0"/>
    </xf>
    <xf numFmtId="0" fontId="43" fillId="0" borderId="0" xfId="0" applyFont="1" applyAlignment="1" applyProtection="1">
      <alignment horizontal="center"/>
      <protection locked="0"/>
    </xf>
    <xf numFmtId="165" fontId="44" fillId="0" borderId="21" xfId="3" applyFont="1" applyBorder="1" applyAlignment="1" applyProtection="1">
      <alignment horizontal="center" vertical="center" wrapText="1"/>
      <protection locked="0"/>
    </xf>
    <xf numFmtId="165" fontId="43" fillId="0" borderId="21" xfId="3" applyFont="1" applyBorder="1" applyAlignment="1" applyProtection="1">
      <alignment horizontal="center"/>
      <protection locked="0"/>
    </xf>
    <xf numFmtId="166" fontId="10" fillId="7" borderId="11" xfId="1" applyNumberFormat="1" applyFont="1" applyFill="1" applyBorder="1" applyAlignment="1" applyProtection="1">
      <alignment horizontal="center" vertical="center" wrapText="1"/>
      <protection locked="0"/>
    </xf>
    <xf numFmtId="0" fontId="10" fillId="7" borderId="11" xfId="1" applyFont="1" applyFill="1" applyBorder="1" applyAlignment="1" applyProtection="1">
      <alignment horizontal="center" vertical="center" wrapText="1"/>
      <protection locked="0"/>
    </xf>
    <xf numFmtId="0" fontId="10" fillId="7" borderId="20" xfId="1" applyFont="1" applyFill="1" applyBorder="1" applyAlignment="1" applyProtection="1">
      <alignment horizontal="center" vertical="center" wrapText="1"/>
      <protection locked="0"/>
    </xf>
    <xf numFmtId="166" fontId="10" fillId="7" borderId="20" xfId="1" applyNumberFormat="1" applyFont="1" applyFill="1" applyBorder="1" applyAlignment="1" applyProtection="1">
      <alignment horizontal="center" vertical="center" wrapText="1"/>
      <protection locked="0"/>
    </xf>
    <xf numFmtId="0" fontId="3" fillId="2" borderId="0" xfId="1" applyFont="1" applyFill="1" applyAlignment="1" applyProtection="1">
      <alignment vertical="center"/>
      <protection locked="0"/>
    </xf>
    <xf numFmtId="0" fontId="3" fillId="0" borderId="0" xfId="1" applyFont="1" applyProtection="1">
      <protection locked="0"/>
    </xf>
    <xf numFmtId="0" fontId="3" fillId="0" borderId="0" xfId="1" applyFont="1" applyAlignment="1" applyProtection="1">
      <alignment vertical="center"/>
      <protection locked="0"/>
    </xf>
    <xf numFmtId="0" fontId="3" fillId="2" borderId="0" xfId="1" applyFont="1" applyFill="1" applyAlignment="1" applyProtection="1">
      <alignment horizontal="center" vertical="center"/>
      <protection locked="0"/>
    </xf>
    <xf numFmtId="0" fontId="48" fillId="0" borderId="0" xfId="1" applyFont="1" applyAlignment="1" applyProtection="1">
      <alignment vertical="center" wrapText="1"/>
      <protection locked="0"/>
    </xf>
    <xf numFmtId="0" fontId="2" fillId="7" borderId="20" xfId="1" applyFont="1" applyFill="1" applyBorder="1" applyAlignment="1" applyProtection="1">
      <alignment horizontal="center" vertical="center" wrapText="1"/>
      <protection locked="0"/>
    </xf>
    <xf numFmtId="0" fontId="49" fillId="0" borderId="4" xfId="0" applyFont="1" applyFill="1" applyBorder="1" applyAlignment="1" applyProtection="1">
      <alignment horizontal="center" vertical="center" wrapText="1"/>
      <protection locked="0"/>
    </xf>
    <xf numFmtId="42" fontId="50" fillId="0" borderId="4" xfId="5" applyFont="1" applyBorder="1" applyAlignment="1" applyProtection="1">
      <alignment horizontal="center" vertical="center"/>
      <protection locked="0"/>
    </xf>
    <xf numFmtId="0" fontId="49" fillId="0" borderId="4" xfId="0" applyFont="1" applyFill="1" applyBorder="1" applyAlignment="1" applyProtection="1">
      <alignment horizontal="center" vertical="center"/>
      <protection locked="0"/>
    </xf>
    <xf numFmtId="170" fontId="49" fillId="0" borderId="4" xfId="4" applyNumberFormat="1" applyFont="1" applyFill="1" applyBorder="1" applyAlignment="1" applyProtection="1">
      <alignment horizontal="center" vertical="center" wrapText="1"/>
      <protection locked="0"/>
    </xf>
    <xf numFmtId="0" fontId="33" fillId="0" borderId="4" xfId="0" applyFont="1" applyFill="1" applyBorder="1" applyAlignment="1" applyProtection="1">
      <alignment horizontal="center" vertical="center" wrapText="1"/>
      <protection locked="0"/>
    </xf>
    <xf numFmtId="0" fontId="33" fillId="0" borderId="4" xfId="0" applyFont="1" applyFill="1" applyBorder="1" applyAlignment="1" applyProtection="1">
      <alignment horizontal="left" vertical="center" wrapText="1"/>
      <protection locked="0"/>
    </xf>
    <xf numFmtId="0" fontId="33" fillId="0" borderId="4" xfId="0" applyFont="1" applyFill="1" applyBorder="1" applyAlignment="1" applyProtection="1">
      <alignment vertical="center" wrapText="1"/>
      <protection locked="0"/>
    </xf>
    <xf numFmtId="0" fontId="33" fillId="0" borderId="4" xfId="0" applyFont="1" applyBorder="1" applyAlignment="1" applyProtection="1">
      <alignment horizontal="center" vertical="center" wrapText="1"/>
      <protection locked="0"/>
    </xf>
    <xf numFmtId="0" fontId="33" fillId="0" borderId="4" xfId="0" applyFont="1" applyBorder="1" applyAlignment="1" applyProtection="1">
      <alignment horizontal="left" vertical="center" wrapText="1"/>
      <protection locked="0"/>
    </xf>
    <xf numFmtId="0" fontId="51" fillId="0" borderId="0" xfId="1" applyFont="1" applyAlignment="1" applyProtection="1">
      <alignment wrapText="1"/>
      <protection locked="0"/>
    </xf>
    <xf numFmtId="0" fontId="51" fillId="0" borderId="0" xfId="1" applyFont="1" applyProtection="1">
      <protection locked="0"/>
    </xf>
    <xf numFmtId="0" fontId="33" fillId="0" borderId="0" xfId="1" applyFont="1" applyProtection="1">
      <protection locked="0"/>
    </xf>
    <xf numFmtId="0" fontId="52" fillId="2" borderId="0" xfId="1" applyFont="1" applyFill="1" applyAlignment="1" applyProtection="1">
      <alignment vertical="center"/>
      <protection locked="0"/>
    </xf>
    <xf numFmtId="0" fontId="52" fillId="0" borderId="0" xfId="1" applyFont="1" applyProtection="1">
      <protection locked="0"/>
    </xf>
    <xf numFmtId="0" fontId="53" fillId="4" borderId="51" xfId="1" applyFont="1" applyFill="1" applyBorder="1" applyAlignment="1" applyProtection="1">
      <alignment horizontal="center" vertical="center"/>
      <protection locked="0"/>
    </xf>
    <xf numFmtId="167" fontId="47" fillId="4" borderId="20" xfId="1" applyNumberFormat="1" applyFont="1" applyFill="1" applyBorder="1" applyAlignment="1" applyProtection="1">
      <alignment horizontal="center" vertical="center"/>
      <protection locked="0"/>
    </xf>
    <xf numFmtId="167" fontId="53" fillId="4" borderId="49" xfId="1" applyNumberFormat="1" applyFont="1" applyFill="1" applyBorder="1" applyAlignment="1" applyProtection="1">
      <alignment horizontal="center" vertical="center"/>
      <protection locked="0"/>
    </xf>
    <xf numFmtId="168" fontId="53" fillId="4" borderId="20" xfId="1" applyNumberFormat="1" applyFont="1" applyFill="1" applyBorder="1" applyAlignment="1" applyProtection="1">
      <alignment vertical="center"/>
      <protection locked="0"/>
    </xf>
    <xf numFmtId="168" fontId="53" fillId="4" borderId="20" xfId="1" applyNumberFormat="1" applyFont="1" applyFill="1" applyBorder="1" applyAlignment="1">
      <alignment vertical="center"/>
    </xf>
    <xf numFmtId="0" fontId="50" fillId="2" borderId="0" xfId="1" applyFont="1" applyFill="1" applyAlignment="1" applyProtection="1">
      <alignment vertical="center"/>
      <protection locked="0"/>
    </xf>
    <xf numFmtId="0" fontId="50" fillId="2" borderId="0" xfId="1" applyFont="1" applyFill="1" applyAlignment="1" applyProtection="1">
      <alignment vertical="center" wrapText="1"/>
      <protection locked="0"/>
    </xf>
    <xf numFmtId="0" fontId="33" fillId="2" borderId="0" xfId="1" applyFont="1" applyFill="1" applyAlignment="1" applyProtection="1">
      <alignment vertical="center"/>
      <protection locked="0"/>
    </xf>
    <xf numFmtId="0" fontId="50" fillId="2" borderId="0" xfId="1" applyFont="1" applyFill="1" applyAlignment="1" applyProtection="1">
      <alignment horizontal="center" vertical="center"/>
      <protection locked="0"/>
    </xf>
    <xf numFmtId="0" fontId="33" fillId="0" borderId="19" xfId="1" applyFont="1" applyBorder="1" applyAlignment="1" applyProtection="1">
      <alignment horizontal="center" vertical="center" wrapText="1"/>
      <protection locked="0"/>
    </xf>
    <xf numFmtId="0" fontId="33" fillId="0" borderId="11" xfId="1" applyFont="1" applyBorder="1" applyAlignment="1" applyProtection="1">
      <alignment horizontal="center" vertical="center" wrapText="1"/>
      <protection locked="0"/>
    </xf>
    <xf numFmtId="0" fontId="33" fillId="0" borderId="11" xfId="1" applyFont="1" applyBorder="1" applyAlignment="1" applyProtection="1">
      <alignment horizontal="justify" vertical="center" wrapText="1"/>
      <protection locked="0"/>
    </xf>
    <xf numFmtId="165" fontId="33" fillId="0" borderId="11" xfId="3" applyFont="1" applyBorder="1" applyAlignment="1" applyProtection="1">
      <alignment horizontal="center" vertical="center" wrapText="1"/>
      <protection locked="0"/>
    </xf>
    <xf numFmtId="14" fontId="33" fillId="0" borderId="11" xfId="1" applyNumberFormat="1" applyFont="1" applyBorder="1" applyAlignment="1" applyProtection="1">
      <alignment horizontal="center" vertical="center" wrapText="1"/>
      <protection locked="0"/>
    </xf>
    <xf numFmtId="9" fontId="33" fillId="0" borderId="11" xfId="2" applyFont="1" applyBorder="1" applyAlignment="1" applyProtection="1">
      <alignment horizontal="center" vertical="center" wrapText="1"/>
      <protection locked="0"/>
    </xf>
    <xf numFmtId="42" fontId="33" fillId="0" borderId="4" xfId="5" applyFont="1" applyBorder="1" applyAlignment="1" applyProtection="1">
      <alignment horizontal="center" vertical="center"/>
      <protection locked="0"/>
    </xf>
    <xf numFmtId="165" fontId="33" fillId="0" borderId="11" xfId="3" applyNumberFormat="1" applyFont="1" applyBorder="1" applyAlignment="1" applyProtection="1">
      <alignment horizontal="center" vertical="center" wrapText="1"/>
      <protection locked="0"/>
    </xf>
    <xf numFmtId="14" fontId="33" fillId="0" borderId="18" xfId="1" applyNumberFormat="1" applyFont="1" applyBorder="1" applyAlignment="1" applyProtection="1">
      <alignment horizontal="center" vertical="center" wrapText="1"/>
      <protection locked="0"/>
    </xf>
    <xf numFmtId="0" fontId="33" fillId="0" borderId="11" xfId="1" applyFont="1" applyFill="1" applyBorder="1" applyAlignment="1" applyProtection="1">
      <alignment horizontal="center" vertical="center" wrapText="1"/>
      <protection locked="0"/>
    </xf>
    <xf numFmtId="0" fontId="33" fillId="0" borderId="11" xfId="1" applyFont="1" applyFill="1" applyBorder="1" applyAlignment="1" applyProtection="1">
      <alignment horizontal="justify" vertical="center" wrapText="1"/>
      <protection locked="0"/>
    </xf>
    <xf numFmtId="14" fontId="33" fillId="0" borderId="11" xfId="1" applyNumberFormat="1" applyFont="1" applyFill="1" applyBorder="1" applyAlignment="1" applyProtection="1">
      <alignment horizontal="center" vertical="center" wrapText="1"/>
      <protection locked="0"/>
    </xf>
    <xf numFmtId="0" fontId="33" fillId="2" borderId="0" xfId="1" applyFont="1" applyFill="1" applyAlignment="1" applyProtection="1">
      <alignment horizontal="center" vertical="center"/>
      <protection locked="0"/>
    </xf>
    <xf numFmtId="0" fontId="33" fillId="15" borderId="11" xfId="1" applyFont="1" applyFill="1" applyBorder="1" applyAlignment="1" applyProtection="1">
      <alignment horizontal="justify" vertical="center" wrapText="1"/>
      <protection locked="0"/>
    </xf>
    <xf numFmtId="0" fontId="54" fillId="0" borderId="51" xfId="1" applyFont="1" applyBorder="1" applyProtection="1">
      <protection locked="0"/>
    </xf>
    <xf numFmtId="0" fontId="55" fillId="0" borderId="48" xfId="1" applyFont="1" applyBorder="1" applyProtection="1">
      <protection locked="0"/>
    </xf>
    <xf numFmtId="168" fontId="47" fillId="4" borderId="20" xfId="1" applyNumberFormat="1" applyFont="1" applyFill="1" applyBorder="1" applyAlignment="1" applyProtection="1">
      <alignment vertical="center"/>
      <protection locked="0"/>
    </xf>
    <xf numFmtId="9" fontId="47" fillId="4" borderId="20" xfId="1" applyNumberFormat="1" applyFont="1" applyFill="1" applyBorder="1" applyAlignment="1" applyProtection="1">
      <alignment horizontal="center" vertical="center"/>
      <protection locked="0"/>
    </xf>
    <xf numFmtId="165" fontId="47" fillId="4" borderId="20" xfId="1" applyNumberFormat="1" applyFont="1" applyFill="1" applyBorder="1" applyAlignment="1">
      <alignment horizontal="center" vertical="center"/>
    </xf>
    <xf numFmtId="165" fontId="47" fillId="4" borderId="20" xfId="1" applyNumberFormat="1" applyFont="1" applyFill="1" applyBorder="1" applyAlignment="1" applyProtection="1">
      <alignment horizontal="center" vertical="center"/>
      <protection locked="0"/>
    </xf>
    <xf numFmtId="0" fontId="47" fillId="4" borderId="20" xfId="1" applyFont="1" applyFill="1" applyBorder="1" applyAlignment="1" applyProtection="1">
      <alignment horizontal="left" vertical="center"/>
      <protection locked="0"/>
    </xf>
    <xf numFmtId="0" fontId="47" fillId="4" borderId="50" xfId="1" applyFont="1" applyFill="1" applyBorder="1" applyAlignment="1" applyProtection="1">
      <alignment horizontal="left" vertical="center"/>
      <protection locked="0"/>
    </xf>
    <xf numFmtId="0" fontId="56" fillId="2" borderId="0" xfId="1" applyFont="1" applyFill="1" applyAlignment="1" applyProtection="1">
      <alignment vertical="center"/>
      <protection locked="0"/>
    </xf>
    <xf numFmtId="0" fontId="57" fillId="0" borderId="0" xfId="1" applyFont="1" applyProtection="1">
      <protection locked="0"/>
    </xf>
    <xf numFmtId="0" fontId="33" fillId="15" borderId="11" xfId="1" applyFont="1" applyFill="1" applyBorder="1" applyAlignment="1" applyProtection="1">
      <alignment horizontal="center" vertical="center" wrapText="1"/>
      <protection locked="0"/>
    </xf>
    <xf numFmtId="0" fontId="44" fillId="0" borderId="0" xfId="0" applyFont="1" applyAlignment="1" applyProtection="1">
      <alignment horizontal="center" vertical="center"/>
      <protection locked="0"/>
    </xf>
    <xf numFmtId="0" fontId="45" fillId="5" borderId="4" xfId="0" applyFont="1" applyFill="1" applyBorder="1" applyAlignment="1" applyProtection="1">
      <alignment horizontal="center" vertical="center" wrapText="1"/>
      <protection locked="0"/>
    </xf>
    <xf numFmtId="0" fontId="44" fillId="0" borderId="4" xfId="0" applyFont="1" applyBorder="1" applyAlignment="1" applyProtection="1">
      <alignment horizontal="center" vertical="center" wrapText="1"/>
      <protection locked="0"/>
    </xf>
    <xf numFmtId="165" fontId="44" fillId="0" borderId="4" xfId="3" applyFont="1" applyBorder="1" applyAlignment="1" applyProtection="1">
      <alignment horizontal="center" vertical="center" wrapText="1"/>
    </xf>
    <xf numFmtId="165" fontId="44" fillId="0" borderId="4" xfId="3" applyFont="1" applyBorder="1" applyAlignment="1" applyProtection="1">
      <alignment horizontal="center" vertical="center"/>
    </xf>
    <xf numFmtId="0" fontId="44" fillId="0" borderId="0" xfId="0" applyFont="1" applyAlignment="1">
      <alignment vertical="center"/>
    </xf>
    <xf numFmtId="0" fontId="44" fillId="0" borderId="4" xfId="0" applyFont="1" applyBorder="1" applyAlignment="1">
      <alignment vertical="center" wrapText="1"/>
    </xf>
    <xf numFmtId="0" fontId="44" fillId="0" borderId="4" xfId="0" applyFont="1" applyFill="1" applyBorder="1" applyAlignment="1">
      <alignment horizontal="center" vertical="center"/>
    </xf>
    <xf numFmtId="0" fontId="44" fillId="0" borderId="4" xfId="0" applyFont="1" applyBorder="1" applyAlignment="1">
      <alignment vertical="center"/>
    </xf>
    <xf numFmtId="43" fontId="44" fillId="0" borderId="0" xfId="4" applyFont="1" applyAlignment="1">
      <alignment vertical="center"/>
    </xf>
    <xf numFmtId="0" fontId="59" fillId="0" borderId="4" xfId="0" applyFont="1" applyBorder="1" applyAlignment="1">
      <alignment vertical="center" wrapText="1"/>
    </xf>
    <xf numFmtId="44" fontId="44" fillId="0" borderId="0" xfId="0" applyNumberFormat="1" applyFont="1" applyAlignment="1">
      <alignment vertical="center"/>
    </xf>
    <xf numFmtId="0" fontId="44" fillId="0" borderId="4" xfId="0" applyFont="1" applyFill="1" applyBorder="1" applyAlignment="1">
      <alignment vertical="center" wrapText="1"/>
    </xf>
    <xf numFmtId="171" fontId="44" fillId="0" borderId="4" xfId="0" applyNumberFormat="1" applyFont="1" applyFill="1" applyBorder="1" applyAlignment="1">
      <alignment horizontal="center" vertical="center"/>
    </xf>
    <xf numFmtId="0" fontId="44" fillId="0" borderId="0" xfId="0" applyFont="1" applyFill="1" applyAlignment="1">
      <alignment horizontal="center" vertical="center"/>
    </xf>
    <xf numFmtId="0" fontId="44" fillId="0" borderId="0" xfId="0" applyFont="1" applyAlignment="1">
      <alignment horizontal="center" vertical="center"/>
    </xf>
    <xf numFmtId="0" fontId="59" fillId="0" borderId="4" xfId="0" applyFont="1" applyFill="1" applyBorder="1" applyAlignment="1">
      <alignment horizontal="center" vertical="center" wrapText="1"/>
    </xf>
    <xf numFmtId="0" fontId="58" fillId="5" borderId="4" xfId="0" applyFont="1" applyFill="1" applyBorder="1" applyAlignment="1" applyProtection="1">
      <alignment horizontal="center" vertical="center" wrapText="1"/>
      <protection locked="0"/>
    </xf>
    <xf numFmtId="171" fontId="58" fillId="5" borderId="4" xfId="3" applyNumberFormat="1" applyFont="1" applyFill="1" applyBorder="1" applyAlignment="1" applyProtection="1">
      <alignment horizontal="center" vertical="center" wrapText="1"/>
    </xf>
    <xf numFmtId="0" fontId="60" fillId="0" borderId="0" xfId="0" applyFont="1" applyAlignment="1">
      <alignment vertical="center"/>
    </xf>
    <xf numFmtId="171" fontId="44" fillId="0" borderId="4" xfId="3" applyNumberFormat="1" applyFont="1" applyBorder="1" applyAlignment="1" applyProtection="1">
      <alignment horizontal="center" vertical="center"/>
    </xf>
    <xf numFmtId="171" fontId="44" fillId="0" borderId="4" xfId="3" applyNumberFormat="1" applyFont="1" applyBorder="1" applyAlignment="1" applyProtection="1">
      <alignment horizontal="center" vertical="center" wrapText="1"/>
    </xf>
    <xf numFmtId="0" fontId="44" fillId="0" borderId="0" xfId="0" applyFont="1" applyBorder="1" applyAlignment="1" applyProtection="1">
      <alignment horizontal="center" vertical="center" wrapText="1"/>
      <protection locked="0"/>
    </xf>
    <xf numFmtId="171" fontId="44" fillId="0" borderId="21" xfId="3" applyNumberFormat="1" applyFont="1" applyBorder="1" applyAlignment="1" applyProtection="1">
      <alignment horizontal="center" vertical="center" wrapText="1"/>
    </xf>
    <xf numFmtId="171" fontId="43" fillId="0" borderId="21" xfId="3" applyNumberFormat="1" applyFont="1" applyBorder="1" applyAlignment="1" applyProtection="1">
      <alignment horizontal="center" vertical="center"/>
    </xf>
    <xf numFmtId="171" fontId="44" fillId="0" borderId="21" xfId="3" applyNumberFormat="1" applyFont="1" applyFill="1" applyBorder="1" applyAlignment="1" applyProtection="1">
      <alignment horizontal="center" vertical="center" wrapText="1"/>
    </xf>
    <xf numFmtId="171" fontId="45" fillId="5" borderId="21" xfId="3" applyNumberFormat="1" applyFont="1" applyFill="1" applyBorder="1" applyAlignment="1" applyProtection="1">
      <alignment horizontal="center" vertical="center" wrapText="1"/>
    </xf>
    <xf numFmtId="0" fontId="15" fillId="6" borderId="4" xfId="0" applyFont="1" applyFill="1" applyBorder="1" applyAlignment="1">
      <alignment horizontal="center" vertical="center" wrapText="1"/>
    </xf>
    <xf numFmtId="0" fontId="15" fillId="6" borderId="4" xfId="0" applyFont="1" applyFill="1" applyBorder="1" applyAlignment="1">
      <alignment horizontal="center" vertical="center"/>
    </xf>
    <xf numFmtId="0" fontId="8" fillId="8" borderId="8" xfId="0" applyFont="1" applyFill="1" applyBorder="1" applyAlignment="1">
      <alignment horizontal="justify" vertical="center" wrapText="1"/>
    </xf>
    <xf numFmtId="0" fontId="8" fillId="8" borderId="9" xfId="0" applyFont="1" applyFill="1" applyBorder="1" applyAlignment="1">
      <alignment horizontal="justify" vertical="center" wrapText="1"/>
    </xf>
    <xf numFmtId="0" fontId="8" fillId="8" borderId="10" xfId="0" applyFont="1" applyFill="1" applyBorder="1" applyAlignment="1">
      <alignment horizontal="justify" vertical="center" wrapText="1"/>
    </xf>
    <xf numFmtId="0" fontId="23" fillId="5" borderId="8"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8" fillId="8" borderId="8" xfId="0" applyFont="1" applyFill="1" applyBorder="1" applyAlignment="1">
      <alignment horizontal="left" vertical="center" wrapText="1"/>
    </xf>
    <xf numFmtId="0" fontId="8" fillId="8" borderId="9" xfId="0" applyFont="1" applyFill="1" applyBorder="1" applyAlignment="1">
      <alignment horizontal="left" vertical="center" wrapText="1"/>
    </xf>
    <xf numFmtId="0" fontId="8" fillId="8" borderId="10" xfId="0" applyFont="1" applyFill="1" applyBorder="1" applyAlignment="1">
      <alignment horizontal="left" vertical="center" wrapText="1"/>
    </xf>
    <xf numFmtId="0" fontId="8" fillId="6" borderId="0" xfId="0" applyFont="1" applyFill="1" applyAlignment="1">
      <alignment horizontal="center" vertical="center" wrapText="1"/>
    </xf>
    <xf numFmtId="0" fontId="8" fillId="6" borderId="0" xfId="0" applyFont="1" applyFill="1" applyAlignment="1">
      <alignment horizontal="center" wrapText="1"/>
    </xf>
    <xf numFmtId="166" fontId="10" fillId="7" borderId="11" xfId="1" applyNumberFormat="1" applyFont="1" applyFill="1" applyBorder="1" applyAlignment="1" applyProtection="1">
      <alignment horizontal="center" vertical="center" wrapText="1"/>
      <protection locked="0"/>
    </xf>
    <xf numFmtId="0" fontId="2" fillId="7" borderId="11" xfId="1" applyFont="1" applyFill="1" applyBorder="1" applyAlignment="1" applyProtection="1">
      <alignment horizontal="center" vertical="center" wrapText="1"/>
      <protection locked="0"/>
    </xf>
    <xf numFmtId="0" fontId="15" fillId="2" borderId="15" xfId="1" applyFont="1" applyFill="1" applyBorder="1" applyAlignment="1" applyProtection="1">
      <alignment horizontal="center" vertical="center"/>
      <protection hidden="1"/>
    </xf>
    <xf numFmtId="0" fontId="15" fillId="2" borderId="16" xfId="1" applyFont="1" applyFill="1" applyBorder="1" applyAlignment="1" applyProtection="1">
      <alignment horizontal="center" vertical="center"/>
      <protection locked="0" hidden="1"/>
    </xf>
    <xf numFmtId="0" fontId="15" fillId="2" borderId="17" xfId="1" applyFont="1" applyFill="1" applyBorder="1" applyAlignment="1" applyProtection="1">
      <alignment horizontal="center" vertical="center"/>
      <protection locked="0" hidden="1"/>
    </xf>
    <xf numFmtId="0" fontId="38" fillId="5" borderId="11" xfId="1" applyFont="1" applyFill="1" applyBorder="1" applyAlignment="1" applyProtection="1">
      <alignment horizontal="center" vertical="center"/>
      <protection locked="0"/>
    </xf>
    <xf numFmtId="0" fontId="2" fillId="7" borderId="2" xfId="1" applyFont="1" applyFill="1" applyBorder="1" applyAlignment="1">
      <alignment horizontal="center" vertical="center"/>
    </xf>
    <xf numFmtId="0" fontId="2" fillId="7" borderId="3" xfId="1" applyFont="1" applyFill="1" applyBorder="1" applyAlignment="1" applyProtection="1">
      <alignment horizontal="center" vertical="center"/>
      <protection locked="0"/>
    </xf>
    <xf numFmtId="0" fontId="5" fillId="6" borderId="12" xfId="0" applyFont="1" applyFill="1" applyBorder="1" applyAlignment="1">
      <alignment horizontal="center" vertical="center" wrapText="1"/>
    </xf>
    <xf numFmtId="0" fontId="5" fillId="6" borderId="13" xfId="0" applyFont="1" applyFill="1" applyBorder="1" applyAlignment="1" applyProtection="1">
      <alignment horizontal="center" vertical="center" wrapText="1"/>
      <protection locked="0"/>
    </xf>
    <xf numFmtId="0" fontId="5" fillId="6" borderId="14" xfId="0" applyFont="1" applyFill="1" applyBorder="1" applyAlignment="1" applyProtection="1">
      <alignment horizontal="center" vertical="center" wrapText="1"/>
      <protection locked="0"/>
    </xf>
    <xf numFmtId="0" fontId="2" fillId="7" borderId="18" xfId="1" applyFont="1" applyFill="1" applyBorder="1" applyAlignment="1" applyProtection="1">
      <alignment horizontal="center" vertical="center" wrapText="1"/>
      <protection locked="0"/>
    </xf>
    <xf numFmtId="0" fontId="2" fillId="7" borderId="44" xfId="1" applyFont="1" applyFill="1" applyBorder="1" applyAlignment="1" applyProtection="1">
      <alignment horizontal="center" vertical="center" wrapText="1"/>
      <protection locked="0"/>
    </xf>
    <xf numFmtId="0" fontId="2" fillId="7" borderId="19" xfId="1" applyFont="1" applyFill="1" applyBorder="1" applyAlignment="1" applyProtection="1">
      <alignment horizontal="center" vertical="center" wrapText="1"/>
      <protection locked="0"/>
    </xf>
    <xf numFmtId="0" fontId="11" fillId="0" borderId="0" xfId="1" applyFont="1" applyAlignment="1" applyProtection="1">
      <alignment horizontal="center" vertical="center" wrapText="1"/>
      <protection locked="0"/>
    </xf>
    <xf numFmtId="0" fontId="12" fillId="0" borderId="0" xfId="1" applyFont="1" applyProtection="1">
      <protection locked="0"/>
    </xf>
    <xf numFmtId="0" fontId="25" fillId="6" borderId="0" xfId="0" applyFont="1" applyFill="1" applyAlignment="1" applyProtection="1">
      <alignment horizontal="center" vertical="center" wrapText="1"/>
      <protection locked="0"/>
    </xf>
    <xf numFmtId="0" fontId="2" fillId="7" borderId="41" xfId="1" applyFont="1" applyFill="1" applyBorder="1" applyAlignment="1" applyProtection="1">
      <alignment horizontal="center" vertical="center" wrapText="1"/>
      <protection locked="0"/>
    </xf>
    <xf numFmtId="0" fontId="2" fillId="7" borderId="42" xfId="1" applyFont="1" applyFill="1" applyBorder="1" applyAlignment="1" applyProtection="1">
      <alignment horizontal="center" vertical="center" wrapText="1"/>
      <protection locked="0"/>
    </xf>
    <xf numFmtId="0" fontId="16" fillId="2" borderId="5" xfId="1" applyFont="1" applyFill="1" applyBorder="1" applyAlignment="1">
      <alignment horizontal="center" vertical="center"/>
    </xf>
    <xf numFmtId="0" fontId="4" fillId="0" borderId="6" xfId="1" applyFont="1" applyBorder="1"/>
    <xf numFmtId="0" fontId="4" fillId="0" borderId="7" xfId="1" applyFont="1" applyBorder="1"/>
    <xf numFmtId="0" fontId="46" fillId="5" borderId="37" xfId="0" applyFont="1" applyFill="1" applyBorder="1" applyAlignment="1" applyProtection="1">
      <alignment horizontal="center" vertical="center" wrapText="1"/>
      <protection locked="0"/>
    </xf>
    <xf numFmtId="0" fontId="46" fillId="5" borderId="0" xfId="0" applyFont="1" applyFill="1" applyAlignment="1" applyProtection="1">
      <alignment horizontal="center" vertical="center" wrapText="1"/>
      <protection locked="0"/>
    </xf>
    <xf numFmtId="0" fontId="44" fillId="8" borderId="15" xfId="0" applyFont="1" applyFill="1" applyBorder="1" applyAlignment="1" applyProtection="1">
      <alignment horizontal="left" vertical="center" wrapText="1"/>
      <protection locked="0"/>
    </xf>
    <xf numFmtId="0" fontId="44" fillId="8" borderId="16" xfId="0" applyFont="1" applyFill="1" applyBorder="1" applyAlignment="1" applyProtection="1">
      <alignment horizontal="left" vertical="center" wrapText="1"/>
      <protection locked="0"/>
    </xf>
    <xf numFmtId="0" fontId="44" fillId="8" borderId="17" xfId="0" applyFont="1" applyFill="1" applyBorder="1" applyAlignment="1" applyProtection="1">
      <alignment horizontal="left" vertical="center" wrapText="1"/>
      <protection locked="0"/>
    </xf>
    <xf numFmtId="0" fontId="42" fillId="6" borderId="38" xfId="0" applyFont="1" applyFill="1" applyBorder="1" applyAlignment="1" applyProtection="1">
      <alignment horizontal="center" vertical="center" wrapText="1"/>
      <protection locked="0"/>
    </xf>
    <xf numFmtId="0" fontId="42" fillId="6" borderId="39" xfId="0" applyFont="1" applyFill="1" applyBorder="1" applyAlignment="1" applyProtection="1">
      <alignment horizontal="center" vertical="center" wrapText="1"/>
      <protection locked="0"/>
    </xf>
    <xf numFmtId="0" fontId="42" fillId="6" borderId="40" xfId="0" applyFont="1" applyFill="1" applyBorder="1" applyAlignment="1" applyProtection="1">
      <alignment horizontal="center" vertical="center" wrapText="1"/>
      <protection locked="0"/>
    </xf>
    <xf numFmtId="0" fontId="58" fillId="5" borderId="37" xfId="0" applyFont="1" applyFill="1" applyBorder="1" applyAlignment="1" applyProtection="1">
      <alignment horizontal="center" vertical="center" wrapText="1"/>
      <protection locked="0"/>
    </xf>
    <xf numFmtId="0" fontId="58" fillId="5" borderId="0" xfId="0" applyFont="1" applyFill="1" applyBorder="1" applyAlignment="1" applyProtection="1">
      <alignment horizontal="center" vertical="center" wrapText="1"/>
      <protection locked="0"/>
    </xf>
    <xf numFmtId="0" fontId="44" fillId="0" borderId="52" xfId="0" applyFont="1" applyBorder="1" applyAlignment="1" applyProtection="1">
      <alignment horizontal="center" vertical="center"/>
      <protection locked="0"/>
    </xf>
    <xf numFmtId="0" fontId="46" fillId="5" borderId="4" xfId="0" applyFont="1" applyFill="1" applyBorder="1" applyAlignment="1" applyProtection="1">
      <alignment horizontal="center" vertical="center" wrapText="1"/>
      <protection locked="0"/>
    </xf>
    <xf numFmtId="0" fontId="28" fillId="10" borderId="25" xfId="0" applyFont="1" applyFill="1" applyBorder="1" applyAlignment="1">
      <alignment horizontal="center" vertical="center" wrapText="1"/>
    </xf>
    <xf numFmtId="0" fontId="28" fillId="10" borderId="26" xfId="0" applyFont="1" applyFill="1" applyBorder="1" applyAlignment="1">
      <alignment horizontal="center" vertical="center" wrapText="1"/>
    </xf>
    <xf numFmtId="0" fontId="28" fillId="10" borderId="35" xfId="0" applyFont="1" applyFill="1" applyBorder="1" applyAlignment="1">
      <alignment horizontal="center" vertical="center" wrapText="1"/>
    </xf>
    <xf numFmtId="0" fontId="28" fillId="10" borderId="27" xfId="0" applyFont="1" applyFill="1" applyBorder="1" applyAlignment="1">
      <alignment horizontal="center" vertical="center" wrapText="1"/>
    </xf>
    <xf numFmtId="0" fontId="28" fillId="10" borderId="28" xfId="0" applyFont="1" applyFill="1" applyBorder="1" applyAlignment="1">
      <alignment horizontal="center" vertical="center" wrapText="1"/>
    </xf>
    <xf numFmtId="0" fontId="28" fillId="10" borderId="36" xfId="0" applyFont="1" applyFill="1" applyBorder="1" applyAlignment="1">
      <alignment horizontal="center" vertical="center" wrapText="1"/>
    </xf>
    <xf numFmtId="0" fontId="37" fillId="10" borderId="25" xfId="0" applyFont="1" applyFill="1" applyBorder="1" applyAlignment="1">
      <alignment horizontal="center" vertical="top" wrapText="1"/>
    </xf>
    <xf numFmtId="0" fontId="37" fillId="10" borderId="26" xfId="0" applyFont="1" applyFill="1" applyBorder="1" applyAlignment="1">
      <alignment horizontal="center" vertical="top" wrapText="1"/>
    </xf>
    <xf numFmtId="0" fontId="37" fillId="10" borderId="45" xfId="0" applyFont="1" applyFill="1" applyBorder="1" applyAlignment="1">
      <alignment horizontal="center" vertical="top" wrapText="1"/>
    </xf>
    <xf numFmtId="0" fontId="37" fillId="10" borderId="27" xfId="0" applyFont="1" applyFill="1" applyBorder="1" applyAlignment="1">
      <alignment horizontal="center" vertical="center" wrapText="1"/>
    </xf>
    <xf numFmtId="0" fontId="37" fillId="10" borderId="28" xfId="0" applyFont="1" applyFill="1" applyBorder="1" applyAlignment="1">
      <alignment horizontal="center" vertical="center" wrapText="1"/>
    </xf>
    <xf numFmtId="0" fontId="37" fillId="10" borderId="36" xfId="0" applyFont="1" applyFill="1" applyBorder="1" applyAlignment="1">
      <alignment horizontal="center" vertical="center" wrapText="1"/>
    </xf>
    <xf numFmtId="0" fontId="37" fillId="10" borderId="46" xfId="0" applyFont="1" applyFill="1" applyBorder="1" applyAlignment="1">
      <alignment horizontal="center" vertical="center" wrapText="1"/>
    </xf>
    <xf numFmtId="0" fontId="37" fillId="10" borderId="25" xfId="0" applyFont="1" applyFill="1" applyBorder="1" applyAlignment="1">
      <alignment horizontal="center" vertical="center" wrapText="1"/>
    </xf>
    <xf numFmtId="0" fontId="37" fillId="10" borderId="26" xfId="0" applyFont="1" applyFill="1" applyBorder="1" applyAlignment="1">
      <alignment horizontal="center" vertical="center" wrapText="1"/>
    </xf>
    <xf numFmtId="0" fontId="37" fillId="10" borderId="35" xfId="0" applyFont="1" applyFill="1" applyBorder="1" applyAlignment="1">
      <alignment horizontal="center" vertical="center" wrapText="1"/>
    </xf>
  </cellXfs>
  <cellStyles count="6">
    <cellStyle name="Millares" xfId="4" builtinId="3"/>
    <cellStyle name="Moneda" xfId="3" builtinId="4"/>
    <cellStyle name="Moneda [0]" xfId="5" builtinId="7"/>
    <cellStyle name="Normal" xfId="0" builtinId="0"/>
    <cellStyle name="Normal 2" xfId="1" xr:uid="{00000000-0005-0000-0000-000004000000}"/>
    <cellStyle name="Porcentaje" xfId="2" builtinId="5"/>
  </cellStyles>
  <dxfs count="58">
    <dxf>
      <font>
        <b val="0"/>
        <i val="0"/>
        <strike val="0"/>
        <condense val="0"/>
        <extend val="0"/>
        <outline val="0"/>
        <shadow val="0"/>
        <u val="none"/>
        <vertAlign val="baseline"/>
        <sz val="9"/>
        <color theme="1"/>
        <name val="Arial"/>
        <family val="2"/>
        <scheme val="none"/>
      </font>
      <numFmt numFmtId="172" formatCode="d/mm/yyyy"/>
      <alignment horizontal="center" vertical="center" textRotation="0" wrapText="1" indent="0" justifyLastLine="0" shrinkToFit="0" readingOrder="0"/>
      <border diagonalUp="0" diagonalDown="0" outline="0">
        <left style="dotted">
          <color rgb="FF000000"/>
        </left>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justify"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justify"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justify"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numFmt numFmtId="165" formatCode="_-&quot;$&quot;\ * #,##0.00_-;\-&quot;$&quot;\ * #,##0.00_-;_-&quot;$&quot;\ * &quot;-&quot;??_-;_-@_-"/>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justify"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numFmt numFmtId="165" formatCode="_-&quot;$&quot;\ * #,##0.00_-;\-&quot;$&quot;\ * #,##0.00_-;_-&quot;$&quot;\ * &quot;-&quot;??_-;_-@_-"/>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justify"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justify"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justify"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style="dotted">
          <color rgb="FF000000"/>
        </left>
        <right style="dotted">
          <color rgb="FF000000"/>
        </right>
        <top style="dotted">
          <color rgb="FF000000"/>
        </top>
        <bottom style="dotted">
          <color rgb="FF000000"/>
        </bottom>
      </border>
      <protection locked="0" hidden="0"/>
    </dxf>
    <dxf>
      <font>
        <b val="0"/>
        <i val="0"/>
        <strike val="0"/>
        <condense val="0"/>
        <extend val="0"/>
        <outline val="0"/>
        <shadow val="0"/>
        <u val="none"/>
        <vertAlign val="baseline"/>
        <sz val="9"/>
        <color theme="1"/>
        <name val="Arial"/>
        <family val="2"/>
        <scheme val="none"/>
      </font>
      <alignment horizontal="center" vertical="center" textRotation="0" wrapText="1" indent="0" justifyLastLine="0" shrinkToFit="0" readingOrder="0"/>
      <border diagonalUp="0" diagonalDown="0" outline="0">
        <left/>
        <right style="dotted">
          <color rgb="FF000000"/>
        </right>
        <top style="dotted">
          <color rgb="FF000000"/>
        </top>
        <bottom style="dotted">
          <color rgb="FF000000"/>
        </bottom>
      </border>
      <protection locked="0" hidden="0"/>
    </dxf>
    <dxf>
      <border outline="0">
        <left style="dotted">
          <color rgb="FF000000"/>
        </left>
        <right style="dotted">
          <color rgb="FF000000"/>
        </right>
        <top style="dotted">
          <color rgb="FF000000"/>
        </top>
        <bottom style="thin">
          <color rgb="FF000000"/>
        </bottom>
      </border>
    </dxf>
    <dxf>
      <font>
        <b val="0"/>
        <strike val="0"/>
        <outline val="0"/>
        <shadow val="0"/>
        <u val="none"/>
        <vertAlign val="baseline"/>
        <name val="Arial"/>
        <family val="2"/>
        <scheme val="none"/>
      </font>
    </dxf>
    <dxf>
      <border outline="0">
        <bottom style="dotted">
          <color rgb="FF000000"/>
        </bottom>
      </border>
    </dxf>
    <dxf>
      <fill>
        <patternFill>
          <bgColor rgb="FFFED5CA"/>
        </patternFill>
      </fill>
      <border>
        <left style="thin">
          <color rgb="FFC00000"/>
        </left>
        <right style="thin">
          <color rgb="FFC00000"/>
        </right>
        <top style="thin">
          <color rgb="FFC00000"/>
        </top>
        <bottom style="thin">
          <color rgb="FFC00000"/>
        </bottom>
        <vertical/>
        <horizontal/>
      </border>
    </dxf>
    <dxf>
      <fill>
        <patternFill patternType="solid">
          <bgColor rgb="FFFED5CA"/>
        </patternFill>
      </fill>
    </dxf>
    <dxf>
      <fill>
        <patternFill>
          <bgColor rgb="FFFED5CA"/>
        </patternFill>
      </fill>
      <border>
        <left style="thin">
          <color rgb="FFC00000"/>
        </left>
        <right style="thin">
          <color rgb="FFC00000"/>
        </right>
        <top style="thin">
          <color rgb="FFC00000"/>
        </top>
        <bottom style="thin">
          <color rgb="FFC00000"/>
        </bottom>
        <vertical/>
        <horizontal/>
      </border>
    </dxf>
    <dxf>
      <fill>
        <patternFill>
          <bgColor rgb="FFFED5CA"/>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FED5CA"/>
      <color rgb="FFFF7C80"/>
      <color rgb="FFFDCDC7"/>
      <color rgb="FFFFDE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219074</xdr:colOff>
      <xdr:row>10</xdr:row>
      <xdr:rowOff>104776</xdr:rowOff>
    </xdr:from>
    <xdr:to>
      <xdr:col>1</xdr:col>
      <xdr:colOff>628650</xdr:colOff>
      <xdr:row>10</xdr:row>
      <xdr:rowOff>476250</xdr:rowOff>
    </xdr:to>
    <xdr:sp macro="" textlink="">
      <xdr:nvSpPr>
        <xdr:cNvPr id="2" name="Globo: flecha hacia arriba 1">
          <a:extLst>
            <a:ext uri="{FF2B5EF4-FFF2-40B4-BE49-F238E27FC236}">
              <a16:creationId xmlns:a16="http://schemas.microsoft.com/office/drawing/2014/main" id="{5F76AC66-77F7-48AF-BD1F-4A6AAD5A3688}"/>
            </a:ext>
          </a:extLst>
        </xdr:cNvPr>
        <xdr:cNvSpPr/>
      </xdr:nvSpPr>
      <xdr:spPr>
        <a:xfrm rot="5400000">
          <a:off x="342900" y="4181475"/>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a:t>
          </a:r>
        </a:p>
      </xdr:txBody>
    </xdr:sp>
    <xdr:clientData/>
  </xdr:twoCellAnchor>
  <xdr:twoCellAnchor>
    <xdr:from>
      <xdr:col>1</xdr:col>
      <xdr:colOff>209549</xdr:colOff>
      <xdr:row>11</xdr:row>
      <xdr:rowOff>114301</xdr:rowOff>
    </xdr:from>
    <xdr:to>
      <xdr:col>1</xdr:col>
      <xdr:colOff>619125</xdr:colOff>
      <xdr:row>11</xdr:row>
      <xdr:rowOff>485775</xdr:rowOff>
    </xdr:to>
    <xdr:sp macro="" textlink="">
      <xdr:nvSpPr>
        <xdr:cNvPr id="3" name="Globo: flecha hacia arriba 2">
          <a:extLst>
            <a:ext uri="{FF2B5EF4-FFF2-40B4-BE49-F238E27FC236}">
              <a16:creationId xmlns:a16="http://schemas.microsoft.com/office/drawing/2014/main" id="{5DE759B1-6156-4F23-B639-FAF95F56E176}"/>
            </a:ext>
          </a:extLst>
        </xdr:cNvPr>
        <xdr:cNvSpPr/>
      </xdr:nvSpPr>
      <xdr:spPr>
        <a:xfrm rot="5400000">
          <a:off x="333375" y="4762500"/>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2</a:t>
          </a:r>
        </a:p>
      </xdr:txBody>
    </xdr:sp>
    <xdr:clientData/>
  </xdr:twoCellAnchor>
  <xdr:twoCellAnchor editAs="oneCell">
    <xdr:from>
      <xdr:col>1</xdr:col>
      <xdr:colOff>152400</xdr:colOff>
      <xdr:row>0</xdr:row>
      <xdr:rowOff>66677</xdr:rowOff>
    </xdr:from>
    <xdr:to>
      <xdr:col>2</xdr:col>
      <xdr:colOff>867190</xdr:colOff>
      <xdr:row>3</xdr:row>
      <xdr:rowOff>83343</xdr:rowOff>
    </xdr:to>
    <xdr:pic>
      <xdr:nvPicPr>
        <xdr:cNvPr id="16" name="Imagen 15">
          <a:extLst>
            <a:ext uri="{FF2B5EF4-FFF2-40B4-BE49-F238E27FC236}">
              <a16:creationId xmlns:a16="http://schemas.microsoft.com/office/drawing/2014/main" id="{A4B95D9B-0327-4012-B5E2-2A8021153D00}"/>
            </a:ext>
          </a:extLst>
        </xdr:cNvPr>
        <xdr:cNvPicPr>
          <a:picLocks noChangeAspect="1"/>
        </xdr:cNvPicPr>
      </xdr:nvPicPr>
      <xdr:blipFill>
        <a:blip xmlns:r="http://schemas.openxmlformats.org/officeDocument/2006/relationships" r:embed="rId1"/>
        <a:stretch>
          <a:fillRect/>
        </a:stretch>
      </xdr:blipFill>
      <xdr:spPr>
        <a:xfrm>
          <a:off x="257175" y="66677"/>
          <a:ext cx="1381540" cy="502441"/>
        </a:xfrm>
        <a:prstGeom prst="rect">
          <a:avLst/>
        </a:prstGeom>
      </xdr:spPr>
    </xdr:pic>
    <xdr:clientData/>
  </xdr:twoCellAnchor>
  <xdr:twoCellAnchor editAs="oneCell">
    <xdr:from>
      <xdr:col>3</xdr:col>
      <xdr:colOff>5886450</xdr:colOff>
      <xdr:row>0</xdr:row>
      <xdr:rowOff>0</xdr:rowOff>
    </xdr:from>
    <xdr:to>
      <xdr:col>3</xdr:col>
      <xdr:colOff>7296150</xdr:colOff>
      <xdr:row>3</xdr:row>
      <xdr:rowOff>38100</xdr:rowOff>
    </xdr:to>
    <xdr:sp macro="" textlink="">
      <xdr:nvSpPr>
        <xdr:cNvPr id="17" name="AutoShape 6">
          <a:extLst>
            <a:ext uri="{FF2B5EF4-FFF2-40B4-BE49-F238E27FC236}">
              <a16:creationId xmlns:a16="http://schemas.microsoft.com/office/drawing/2014/main" id="{77F0F09F-B1A4-4F78-8EC5-46057B185D3B}"/>
            </a:ext>
          </a:extLst>
        </xdr:cNvPr>
        <xdr:cNvSpPr>
          <a:spLocks noChangeAspect="1" noChangeArrowheads="1"/>
        </xdr:cNvSpPr>
      </xdr:nvSpPr>
      <xdr:spPr bwMode="auto">
        <a:xfrm>
          <a:off x="9686925" y="0"/>
          <a:ext cx="1409700" cy="523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207166</xdr:colOff>
      <xdr:row>47</xdr:row>
      <xdr:rowOff>111917</xdr:rowOff>
    </xdr:from>
    <xdr:to>
      <xdr:col>1</xdr:col>
      <xdr:colOff>616742</xdr:colOff>
      <xdr:row>47</xdr:row>
      <xdr:rowOff>483391</xdr:rowOff>
    </xdr:to>
    <xdr:sp macro="" textlink="">
      <xdr:nvSpPr>
        <xdr:cNvPr id="18" name="Globo: flecha hacia arriba 17">
          <a:extLst>
            <a:ext uri="{FF2B5EF4-FFF2-40B4-BE49-F238E27FC236}">
              <a16:creationId xmlns:a16="http://schemas.microsoft.com/office/drawing/2014/main" id="{27DED826-71DD-404A-8AD0-6D24759430FF}"/>
            </a:ext>
          </a:extLst>
        </xdr:cNvPr>
        <xdr:cNvSpPr/>
      </xdr:nvSpPr>
      <xdr:spPr>
        <a:xfrm rot="5400000">
          <a:off x="330992" y="26962891"/>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23</a:t>
          </a:r>
        </a:p>
      </xdr:txBody>
    </xdr:sp>
    <xdr:clientData/>
  </xdr:twoCellAnchor>
  <xdr:twoCellAnchor>
    <xdr:from>
      <xdr:col>1</xdr:col>
      <xdr:colOff>216694</xdr:colOff>
      <xdr:row>48</xdr:row>
      <xdr:rowOff>109538</xdr:rowOff>
    </xdr:from>
    <xdr:to>
      <xdr:col>1</xdr:col>
      <xdr:colOff>626270</xdr:colOff>
      <xdr:row>48</xdr:row>
      <xdr:rowOff>481012</xdr:rowOff>
    </xdr:to>
    <xdr:sp macro="" textlink="">
      <xdr:nvSpPr>
        <xdr:cNvPr id="19" name="Globo: flecha hacia arriba 18">
          <a:extLst>
            <a:ext uri="{FF2B5EF4-FFF2-40B4-BE49-F238E27FC236}">
              <a16:creationId xmlns:a16="http://schemas.microsoft.com/office/drawing/2014/main" id="{F17C3914-72CD-4541-868C-CAFC18AAD65C}"/>
            </a:ext>
          </a:extLst>
        </xdr:cNvPr>
        <xdr:cNvSpPr/>
      </xdr:nvSpPr>
      <xdr:spPr>
        <a:xfrm rot="5400000">
          <a:off x="340520" y="27532012"/>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24</a:t>
          </a:r>
        </a:p>
      </xdr:txBody>
    </xdr:sp>
    <xdr:clientData/>
  </xdr:twoCellAnchor>
  <xdr:twoCellAnchor>
    <xdr:from>
      <xdr:col>1</xdr:col>
      <xdr:colOff>212408</xdr:colOff>
      <xdr:row>49</xdr:row>
      <xdr:rowOff>755333</xdr:rowOff>
    </xdr:from>
    <xdr:to>
      <xdr:col>1</xdr:col>
      <xdr:colOff>621984</xdr:colOff>
      <xdr:row>49</xdr:row>
      <xdr:rowOff>1126807</xdr:rowOff>
    </xdr:to>
    <xdr:sp macro="" textlink="">
      <xdr:nvSpPr>
        <xdr:cNvPr id="20" name="Globo: flecha hacia arriba 19">
          <a:extLst>
            <a:ext uri="{FF2B5EF4-FFF2-40B4-BE49-F238E27FC236}">
              <a16:creationId xmlns:a16="http://schemas.microsoft.com/office/drawing/2014/main" id="{4BDA9C90-AEC9-4770-B4AD-92551A5524E1}"/>
            </a:ext>
          </a:extLst>
        </xdr:cNvPr>
        <xdr:cNvSpPr/>
      </xdr:nvSpPr>
      <xdr:spPr>
        <a:xfrm rot="5400000">
          <a:off x="336234" y="28749307"/>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25</a:t>
          </a:r>
        </a:p>
      </xdr:txBody>
    </xdr:sp>
    <xdr:clientData/>
  </xdr:twoCellAnchor>
  <xdr:twoCellAnchor>
    <xdr:from>
      <xdr:col>1</xdr:col>
      <xdr:colOff>208122</xdr:colOff>
      <xdr:row>50</xdr:row>
      <xdr:rowOff>80010</xdr:rowOff>
    </xdr:from>
    <xdr:to>
      <xdr:col>1</xdr:col>
      <xdr:colOff>617698</xdr:colOff>
      <xdr:row>50</xdr:row>
      <xdr:rowOff>451484</xdr:rowOff>
    </xdr:to>
    <xdr:sp macro="" textlink="">
      <xdr:nvSpPr>
        <xdr:cNvPr id="21" name="Globo: flecha hacia arriba 20">
          <a:extLst>
            <a:ext uri="{FF2B5EF4-FFF2-40B4-BE49-F238E27FC236}">
              <a16:creationId xmlns:a16="http://schemas.microsoft.com/office/drawing/2014/main" id="{4D42A9DD-ED89-447C-B1A6-5B0B1168BC0D}"/>
            </a:ext>
          </a:extLst>
        </xdr:cNvPr>
        <xdr:cNvSpPr/>
      </xdr:nvSpPr>
      <xdr:spPr>
        <a:xfrm rot="5400000">
          <a:off x="331948" y="29912309"/>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26</a:t>
          </a:r>
        </a:p>
      </xdr:txBody>
    </xdr:sp>
    <xdr:clientData/>
  </xdr:twoCellAnchor>
  <xdr:twoCellAnchor>
    <xdr:from>
      <xdr:col>1</xdr:col>
      <xdr:colOff>214312</xdr:colOff>
      <xdr:row>57</xdr:row>
      <xdr:rowOff>109537</xdr:rowOff>
    </xdr:from>
    <xdr:to>
      <xdr:col>1</xdr:col>
      <xdr:colOff>623888</xdr:colOff>
      <xdr:row>57</xdr:row>
      <xdr:rowOff>481011</xdr:rowOff>
    </xdr:to>
    <xdr:sp macro="" textlink="">
      <xdr:nvSpPr>
        <xdr:cNvPr id="22" name="Globo: flecha hacia arriba 21">
          <a:extLst>
            <a:ext uri="{FF2B5EF4-FFF2-40B4-BE49-F238E27FC236}">
              <a16:creationId xmlns:a16="http://schemas.microsoft.com/office/drawing/2014/main" id="{6C4DF057-78B6-4232-8576-A7D02CF84196}"/>
            </a:ext>
          </a:extLst>
        </xdr:cNvPr>
        <xdr:cNvSpPr/>
      </xdr:nvSpPr>
      <xdr:spPr>
        <a:xfrm rot="5400000">
          <a:off x="338138" y="34104261"/>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28</a:t>
          </a:r>
        </a:p>
      </xdr:txBody>
    </xdr:sp>
    <xdr:clientData/>
  </xdr:twoCellAnchor>
  <xdr:twoCellAnchor>
    <xdr:from>
      <xdr:col>1</xdr:col>
      <xdr:colOff>226402</xdr:colOff>
      <xdr:row>58</xdr:row>
      <xdr:rowOff>109538</xdr:rowOff>
    </xdr:from>
    <xdr:to>
      <xdr:col>1</xdr:col>
      <xdr:colOff>635978</xdr:colOff>
      <xdr:row>58</xdr:row>
      <xdr:rowOff>481012</xdr:rowOff>
    </xdr:to>
    <xdr:sp macro="" textlink="">
      <xdr:nvSpPr>
        <xdr:cNvPr id="23" name="Globo: flecha hacia arriba 22">
          <a:extLst>
            <a:ext uri="{FF2B5EF4-FFF2-40B4-BE49-F238E27FC236}">
              <a16:creationId xmlns:a16="http://schemas.microsoft.com/office/drawing/2014/main" id="{C70486CB-66B9-409C-BADC-23BE06D58D49}"/>
            </a:ext>
          </a:extLst>
        </xdr:cNvPr>
        <xdr:cNvSpPr/>
      </xdr:nvSpPr>
      <xdr:spPr>
        <a:xfrm rot="5400000">
          <a:off x="350228" y="34656712"/>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29</a:t>
          </a:r>
        </a:p>
      </xdr:txBody>
    </xdr:sp>
    <xdr:clientData/>
  </xdr:twoCellAnchor>
  <xdr:twoCellAnchor>
    <xdr:from>
      <xdr:col>1</xdr:col>
      <xdr:colOff>214312</xdr:colOff>
      <xdr:row>73</xdr:row>
      <xdr:rowOff>300037</xdr:rowOff>
    </xdr:from>
    <xdr:to>
      <xdr:col>1</xdr:col>
      <xdr:colOff>623888</xdr:colOff>
      <xdr:row>73</xdr:row>
      <xdr:rowOff>671511</xdr:rowOff>
    </xdr:to>
    <xdr:sp macro="" textlink="">
      <xdr:nvSpPr>
        <xdr:cNvPr id="51" name="Globo: flecha hacia arriba 50">
          <a:extLst>
            <a:ext uri="{FF2B5EF4-FFF2-40B4-BE49-F238E27FC236}">
              <a16:creationId xmlns:a16="http://schemas.microsoft.com/office/drawing/2014/main" id="{BB576A74-814F-425A-A270-874B146CFA66}"/>
            </a:ext>
          </a:extLst>
        </xdr:cNvPr>
        <xdr:cNvSpPr/>
      </xdr:nvSpPr>
      <xdr:spPr>
        <a:xfrm rot="5400000">
          <a:off x="338138" y="44877036"/>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39</a:t>
          </a:r>
        </a:p>
      </xdr:txBody>
    </xdr:sp>
    <xdr:clientData/>
  </xdr:twoCellAnchor>
  <xdr:twoCellAnchor>
    <xdr:from>
      <xdr:col>1</xdr:col>
      <xdr:colOff>212114</xdr:colOff>
      <xdr:row>75</xdr:row>
      <xdr:rowOff>466358</xdr:rowOff>
    </xdr:from>
    <xdr:to>
      <xdr:col>1</xdr:col>
      <xdr:colOff>621690</xdr:colOff>
      <xdr:row>75</xdr:row>
      <xdr:rowOff>837832</xdr:rowOff>
    </xdr:to>
    <xdr:sp macro="" textlink="">
      <xdr:nvSpPr>
        <xdr:cNvPr id="52" name="Globo: flecha hacia arriba 51">
          <a:extLst>
            <a:ext uri="{FF2B5EF4-FFF2-40B4-BE49-F238E27FC236}">
              <a16:creationId xmlns:a16="http://schemas.microsoft.com/office/drawing/2014/main" id="{84C2AD72-6073-494B-A12C-82A39A5747A2}"/>
            </a:ext>
          </a:extLst>
        </xdr:cNvPr>
        <xdr:cNvSpPr/>
      </xdr:nvSpPr>
      <xdr:spPr>
        <a:xfrm rot="5400000">
          <a:off x="335940" y="46653082"/>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41</a:t>
          </a:r>
        </a:p>
      </xdr:txBody>
    </xdr:sp>
    <xdr:clientData/>
  </xdr:twoCellAnchor>
  <xdr:twoCellAnchor>
    <xdr:from>
      <xdr:col>1</xdr:col>
      <xdr:colOff>210283</xdr:colOff>
      <xdr:row>17</xdr:row>
      <xdr:rowOff>197827</xdr:rowOff>
    </xdr:from>
    <xdr:to>
      <xdr:col>1</xdr:col>
      <xdr:colOff>619859</xdr:colOff>
      <xdr:row>17</xdr:row>
      <xdr:rowOff>569301</xdr:rowOff>
    </xdr:to>
    <xdr:sp macro="" textlink="">
      <xdr:nvSpPr>
        <xdr:cNvPr id="4" name="Globo: flecha hacia arriba 3">
          <a:extLst>
            <a:ext uri="{FF2B5EF4-FFF2-40B4-BE49-F238E27FC236}">
              <a16:creationId xmlns:a16="http://schemas.microsoft.com/office/drawing/2014/main" id="{864F6034-853B-4F5D-B3F9-226909F70B1E}"/>
            </a:ext>
          </a:extLst>
        </xdr:cNvPr>
        <xdr:cNvSpPr/>
      </xdr:nvSpPr>
      <xdr:spPr>
        <a:xfrm rot="5400000">
          <a:off x="334109" y="8694126"/>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3</a:t>
          </a:r>
        </a:p>
      </xdr:txBody>
    </xdr:sp>
    <xdr:clientData/>
  </xdr:twoCellAnchor>
  <xdr:twoCellAnchor>
    <xdr:from>
      <xdr:col>1</xdr:col>
      <xdr:colOff>205154</xdr:colOff>
      <xdr:row>18</xdr:row>
      <xdr:rowOff>102577</xdr:rowOff>
    </xdr:from>
    <xdr:to>
      <xdr:col>1</xdr:col>
      <xdr:colOff>614730</xdr:colOff>
      <xdr:row>18</xdr:row>
      <xdr:rowOff>474051</xdr:rowOff>
    </xdr:to>
    <xdr:sp macro="" textlink="">
      <xdr:nvSpPr>
        <xdr:cNvPr id="5" name="Globo: flecha hacia arriba 4">
          <a:extLst>
            <a:ext uri="{FF2B5EF4-FFF2-40B4-BE49-F238E27FC236}">
              <a16:creationId xmlns:a16="http://schemas.microsoft.com/office/drawing/2014/main" id="{0D66191B-BBBF-4BEF-84C9-D7DDCF9A6DE6}"/>
            </a:ext>
          </a:extLst>
        </xdr:cNvPr>
        <xdr:cNvSpPr/>
      </xdr:nvSpPr>
      <xdr:spPr>
        <a:xfrm rot="5400000">
          <a:off x="328980" y="9341826"/>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4</a:t>
          </a:r>
        </a:p>
      </xdr:txBody>
    </xdr:sp>
    <xdr:clientData/>
  </xdr:twoCellAnchor>
  <xdr:twoCellAnchor>
    <xdr:from>
      <xdr:col>1</xdr:col>
      <xdr:colOff>198560</xdr:colOff>
      <xdr:row>19</xdr:row>
      <xdr:rowOff>839665</xdr:rowOff>
    </xdr:from>
    <xdr:to>
      <xdr:col>1</xdr:col>
      <xdr:colOff>608136</xdr:colOff>
      <xdr:row>19</xdr:row>
      <xdr:rowOff>1211139</xdr:rowOff>
    </xdr:to>
    <xdr:sp macro="" textlink="">
      <xdr:nvSpPr>
        <xdr:cNvPr id="6" name="Globo: flecha hacia arriba 5">
          <a:extLst>
            <a:ext uri="{FF2B5EF4-FFF2-40B4-BE49-F238E27FC236}">
              <a16:creationId xmlns:a16="http://schemas.microsoft.com/office/drawing/2014/main" id="{4E2C42B4-D5AB-408A-80DC-28D73E5ABFF6}"/>
            </a:ext>
          </a:extLst>
        </xdr:cNvPr>
        <xdr:cNvSpPr/>
      </xdr:nvSpPr>
      <xdr:spPr>
        <a:xfrm rot="5400000">
          <a:off x="322386" y="10650414"/>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5</a:t>
          </a:r>
        </a:p>
      </xdr:txBody>
    </xdr:sp>
    <xdr:clientData/>
  </xdr:twoCellAnchor>
  <xdr:twoCellAnchor>
    <xdr:from>
      <xdr:col>1</xdr:col>
      <xdr:colOff>212481</xdr:colOff>
      <xdr:row>20</xdr:row>
      <xdr:rowOff>109903</xdr:rowOff>
    </xdr:from>
    <xdr:to>
      <xdr:col>1</xdr:col>
      <xdr:colOff>622057</xdr:colOff>
      <xdr:row>20</xdr:row>
      <xdr:rowOff>481377</xdr:rowOff>
    </xdr:to>
    <xdr:sp macro="" textlink="">
      <xdr:nvSpPr>
        <xdr:cNvPr id="7" name="Globo: flecha hacia arriba 6">
          <a:extLst>
            <a:ext uri="{FF2B5EF4-FFF2-40B4-BE49-F238E27FC236}">
              <a16:creationId xmlns:a16="http://schemas.microsoft.com/office/drawing/2014/main" id="{8445816C-7088-431E-871D-F72041359EA7}"/>
            </a:ext>
          </a:extLst>
        </xdr:cNvPr>
        <xdr:cNvSpPr/>
      </xdr:nvSpPr>
      <xdr:spPr>
        <a:xfrm rot="5400000">
          <a:off x="336307" y="11939952"/>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6</a:t>
          </a:r>
        </a:p>
      </xdr:txBody>
    </xdr:sp>
    <xdr:clientData/>
  </xdr:twoCellAnchor>
  <xdr:twoCellAnchor>
    <xdr:from>
      <xdr:col>1</xdr:col>
      <xdr:colOff>207352</xdr:colOff>
      <xdr:row>21</xdr:row>
      <xdr:rowOff>112102</xdr:rowOff>
    </xdr:from>
    <xdr:to>
      <xdr:col>1</xdr:col>
      <xdr:colOff>616928</xdr:colOff>
      <xdr:row>21</xdr:row>
      <xdr:rowOff>483576</xdr:rowOff>
    </xdr:to>
    <xdr:sp macro="" textlink="">
      <xdr:nvSpPr>
        <xdr:cNvPr id="8" name="Globo: flecha hacia arriba 7">
          <a:extLst>
            <a:ext uri="{FF2B5EF4-FFF2-40B4-BE49-F238E27FC236}">
              <a16:creationId xmlns:a16="http://schemas.microsoft.com/office/drawing/2014/main" id="{7D91308E-11E8-4AD2-A850-D5C6964CBB1B}"/>
            </a:ext>
          </a:extLst>
        </xdr:cNvPr>
        <xdr:cNvSpPr/>
      </xdr:nvSpPr>
      <xdr:spPr>
        <a:xfrm rot="5400000">
          <a:off x="331178" y="12513651"/>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7</a:t>
          </a:r>
        </a:p>
      </xdr:txBody>
    </xdr:sp>
    <xdr:clientData/>
  </xdr:twoCellAnchor>
  <xdr:twoCellAnchor>
    <xdr:from>
      <xdr:col>1</xdr:col>
      <xdr:colOff>219075</xdr:colOff>
      <xdr:row>22</xdr:row>
      <xdr:rowOff>102577</xdr:rowOff>
    </xdr:from>
    <xdr:to>
      <xdr:col>1</xdr:col>
      <xdr:colOff>628651</xdr:colOff>
      <xdr:row>22</xdr:row>
      <xdr:rowOff>474051</xdr:rowOff>
    </xdr:to>
    <xdr:sp macro="" textlink="">
      <xdr:nvSpPr>
        <xdr:cNvPr id="9" name="Globo: flecha hacia arriba 8">
          <a:extLst>
            <a:ext uri="{FF2B5EF4-FFF2-40B4-BE49-F238E27FC236}">
              <a16:creationId xmlns:a16="http://schemas.microsoft.com/office/drawing/2014/main" id="{67642ED3-0EDC-4D3F-92CC-7322D5AA7EA0}"/>
            </a:ext>
          </a:extLst>
        </xdr:cNvPr>
        <xdr:cNvSpPr/>
      </xdr:nvSpPr>
      <xdr:spPr>
        <a:xfrm rot="5400000">
          <a:off x="342901" y="13075626"/>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8</a:t>
          </a:r>
        </a:p>
      </xdr:txBody>
    </xdr:sp>
    <xdr:clientData/>
  </xdr:twoCellAnchor>
  <xdr:twoCellAnchor>
    <xdr:from>
      <xdr:col>1</xdr:col>
      <xdr:colOff>219075</xdr:colOff>
      <xdr:row>23</xdr:row>
      <xdr:rowOff>109904</xdr:rowOff>
    </xdr:from>
    <xdr:to>
      <xdr:col>1</xdr:col>
      <xdr:colOff>628651</xdr:colOff>
      <xdr:row>23</xdr:row>
      <xdr:rowOff>481378</xdr:rowOff>
    </xdr:to>
    <xdr:sp macro="" textlink="">
      <xdr:nvSpPr>
        <xdr:cNvPr id="10" name="Globo: flecha hacia arriba 9">
          <a:extLst>
            <a:ext uri="{FF2B5EF4-FFF2-40B4-BE49-F238E27FC236}">
              <a16:creationId xmlns:a16="http://schemas.microsoft.com/office/drawing/2014/main" id="{3CB0596F-BD7E-4F9D-B5F5-FCFE8522E3FC}"/>
            </a:ext>
          </a:extLst>
        </xdr:cNvPr>
        <xdr:cNvSpPr/>
      </xdr:nvSpPr>
      <xdr:spPr>
        <a:xfrm rot="5400000">
          <a:off x="342901" y="13654453"/>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9</a:t>
          </a:r>
        </a:p>
      </xdr:txBody>
    </xdr:sp>
    <xdr:clientData/>
  </xdr:twoCellAnchor>
  <xdr:twoCellAnchor>
    <xdr:from>
      <xdr:col>1</xdr:col>
      <xdr:colOff>226402</xdr:colOff>
      <xdr:row>24</xdr:row>
      <xdr:rowOff>95250</xdr:rowOff>
    </xdr:from>
    <xdr:to>
      <xdr:col>1</xdr:col>
      <xdr:colOff>635978</xdr:colOff>
      <xdr:row>24</xdr:row>
      <xdr:rowOff>466724</xdr:rowOff>
    </xdr:to>
    <xdr:sp macro="" textlink="">
      <xdr:nvSpPr>
        <xdr:cNvPr id="11" name="Globo: flecha hacia arriba 10">
          <a:extLst>
            <a:ext uri="{FF2B5EF4-FFF2-40B4-BE49-F238E27FC236}">
              <a16:creationId xmlns:a16="http://schemas.microsoft.com/office/drawing/2014/main" id="{8582666E-D521-43F5-8E38-AF19759A0ABC}"/>
            </a:ext>
          </a:extLst>
        </xdr:cNvPr>
        <xdr:cNvSpPr/>
      </xdr:nvSpPr>
      <xdr:spPr>
        <a:xfrm rot="5400000">
          <a:off x="350228" y="14211299"/>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10</a:t>
          </a:r>
        </a:p>
      </xdr:txBody>
    </xdr:sp>
    <xdr:clientData/>
  </xdr:twoCellAnchor>
  <xdr:twoCellAnchor>
    <xdr:from>
      <xdr:col>1</xdr:col>
      <xdr:colOff>200025</xdr:colOff>
      <xdr:row>25</xdr:row>
      <xdr:rowOff>695325</xdr:rowOff>
    </xdr:from>
    <xdr:to>
      <xdr:col>1</xdr:col>
      <xdr:colOff>609601</xdr:colOff>
      <xdr:row>25</xdr:row>
      <xdr:rowOff>1066799</xdr:rowOff>
    </xdr:to>
    <xdr:sp macro="" textlink="">
      <xdr:nvSpPr>
        <xdr:cNvPr id="12" name="Globo: flecha hacia arriba 11">
          <a:extLst>
            <a:ext uri="{FF2B5EF4-FFF2-40B4-BE49-F238E27FC236}">
              <a16:creationId xmlns:a16="http://schemas.microsoft.com/office/drawing/2014/main" id="{F5D4EEAB-955E-4FAF-A1FD-06F84B25B886}"/>
            </a:ext>
          </a:extLst>
        </xdr:cNvPr>
        <xdr:cNvSpPr/>
      </xdr:nvSpPr>
      <xdr:spPr>
        <a:xfrm rot="5400000">
          <a:off x="323851" y="15382874"/>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11</a:t>
          </a:r>
        </a:p>
      </xdr:txBody>
    </xdr:sp>
    <xdr:clientData/>
  </xdr:twoCellAnchor>
  <xdr:twoCellAnchor>
    <xdr:from>
      <xdr:col>1</xdr:col>
      <xdr:colOff>216877</xdr:colOff>
      <xdr:row>26</xdr:row>
      <xdr:rowOff>104775</xdr:rowOff>
    </xdr:from>
    <xdr:to>
      <xdr:col>1</xdr:col>
      <xdr:colOff>626453</xdr:colOff>
      <xdr:row>26</xdr:row>
      <xdr:rowOff>476249</xdr:rowOff>
    </xdr:to>
    <xdr:sp macro="" textlink="">
      <xdr:nvSpPr>
        <xdr:cNvPr id="13" name="Globo: flecha hacia arriba 12">
          <a:extLst>
            <a:ext uri="{FF2B5EF4-FFF2-40B4-BE49-F238E27FC236}">
              <a16:creationId xmlns:a16="http://schemas.microsoft.com/office/drawing/2014/main" id="{E7699847-5DBB-4B19-8CE7-A1A59FF8E7E4}"/>
            </a:ext>
          </a:extLst>
        </xdr:cNvPr>
        <xdr:cNvSpPr/>
      </xdr:nvSpPr>
      <xdr:spPr>
        <a:xfrm rot="5400000">
          <a:off x="340703" y="16611599"/>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12</a:t>
          </a:r>
        </a:p>
      </xdr:txBody>
    </xdr:sp>
    <xdr:clientData/>
  </xdr:twoCellAnchor>
  <xdr:twoCellAnchor>
    <xdr:from>
      <xdr:col>1</xdr:col>
      <xdr:colOff>205154</xdr:colOff>
      <xdr:row>27</xdr:row>
      <xdr:rowOff>205154</xdr:rowOff>
    </xdr:from>
    <xdr:to>
      <xdr:col>1</xdr:col>
      <xdr:colOff>614730</xdr:colOff>
      <xdr:row>27</xdr:row>
      <xdr:rowOff>576628</xdr:rowOff>
    </xdr:to>
    <xdr:sp macro="" textlink="">
      <xdr:nvSpPr>
        <xdr:cNvPr id="14" name="Globo: flecha hacia arriba 13">
          <a:extLst>
            <a:ext uri="{FF2B5EF4-FFF2-40B4-BE49-F238E27FC236}">
              <a16:creationId xmlns:a16="http://schemas.microsoft.com/office/drawing/2014/main" id="{B25A2530-ED19-402A-BFB7-EDA0152C792A}"/>
            </a:ext>
          </a:extLst>
        </xdr:cNvPr>
        <xdr:cNvSpPr/>
      </xdr:nvSpPr>
      <xdr:spPr>
        <a:xfrm rot="5400000">
          <a:off x="328980" y="17283478"/>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13</a:t>
          </a:r>
        </a:p>
      </xdr:txBody>
    </xdr:sp>
    <xdr:clientData/>
  </xdr:twoCellAnchor>
  <xdr:twoCellAnchor>
    <xdr:from>
      <xdr:col>1</xdr:col>
      <xdr:colOff>214679</xdr:colOff>
      <xdr:row>33</xdr:row>
      <xdr:rowOff>95250</xdr:rowOff>
    </xdr:from>
    <xdr:to>
      <xdr:col>1</xdr:col>
      <xdr:colOff>624255</xdr:colOff>
      <xdr:row>33</xdr:row>
      <xdr:rowOff>466724</xdr:rowOff>
    </xdr:to>
    <xdr:sp macro="" textlink="">
      <xdr:nvSpPr>
        <xdr:cNvPr id="15" name="Globo: flecha hacia arriba 14">
          <a:extLst>
            <a:ext uri="{FF2B5EF4-FFF2-40B4-BE49-F238E27FC236}">
              <a16:creationId xmlns:a16="http://schemas.microsoft.com/office/drawing/2014/main" id="{97EFE089-46AD-459F-AA33-536774946F9C}"/>
            </a:ext>
          </a:extLst>
        </xdr:cNvPr>
        <xdr:cNvSpPr/>
      </xdr:nvSpPr>
      <xdr:spPr>
        <a:xfrm rot="5400000">
          <a:off x="338505" y="20373974"/>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14</a:t>
          </a:r>
        </a:p>
      </xdr:txBody>
    </xdr:sp>
    <xdr:clientData/>
  </xdr:twoCellAnchor>
  <xdr:twoCellAnchor>
    <xdr:from>
      <xdr:col>1</xdr:col>
      <xdr:colOff>202223</xdr:colOff>
      <xdr:row>34</xdr:row>
      <xdr:rowOff>102577</xdr:rowOff>
    </xdr:from>
    <xdr:to>
      <xdr:col>1</xdr:col>
      <xdr:colOff>611799</xdr:colOff>
      <xdr:row>34</xdr:row>
      <xdr:rowOff>474051</xdr:rowOff>
    </xdr:to>
    <xdr:sp macro="" textlink="">
      <xdr:nvSpPr>
        <xdr:cNvPr id="24" name="Globo: flecha hacia arriba 23">
          <a:extLst>
            <a:ext uri="{FF2B5EF4-FFF2-40B4-BE49-F238E27FC236}">
              <a16:creationId xmlns:a16="http://schemas.microsoft.com/office/drawing/2014/main" id="{17E38865-F8A0-4308-B21D-D1C61FC21603}"/>
            </a:ext>
          </a:extLst>
        </xdr:cNvPr>
        <xdr:cNvSpPr/>
      </xdr:nvSpPr>
      <xdr:spPr>
        <a:xfrm rot="5400000">
          <a:off x="326049" y="20952801"/>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15</a:t>
          </a:r>
        </a:p>
      </xdr:txBody>
    </xdr:sp>
    <xdr:clientData/>
  </xdr:twoCellAnchor>
  <xdr:twoCellAnchor>
    <xdr:from>
      <xdr:col>1</xdr:col>
      <xdr:colOff>211748</xdr:colOff>
      <xdr:row>35</xdr:row>
      <xdr:rowOff>95250</xdr:rowOff>
    </xdr:from>
    <xdr:to>
      <xdr:col>1</xdr:col>
      <xdr:colOff>621324</xdr:colOff>
      <xdr:row>35</xdr:row>
      <xdr:rowOff>466724</xdr:rowOff>
    </xdr:to>
    <xdr:sp macro="" textlink="">
      <xdr:nvSpPr>
        <xdr:cNvPr id="25" name="Globo: flecha hacia arriba 24">
          <a:extLst>
            <a:ext uri="{FF2B5EF4-FFF2-40B4-BE49-F238E27FC236}">
              <a16:creationId xmlns:a16="http://schemas.microsoft.com/office/drawing/2014/main" id="{310FACA2-8CBF-4EEA-8B02-2BFE77055624}"/>
            </a:ext>
          </a:extLst>
        </xdr:cNvPr>
        <xdr:cNvSpPr/>
      </xdr:nvSpPr>
      <xdr:spPr>
        <a:xfrm rot="5400000">
          <a:off x="335574" y="21516974"/>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16</a:t>
          </a:r>
        </a:p>
      </xdr:txBody>
    </xdr:sp>
    <xdr:clientData/>
  </xdr:twoCellAnchor>
  <xdr:twoCellAnchor>
    <xdr:from>
      <xdr:col>1</xdr:col>
      <xdr:colOff>211748</xdr:colOff>
      <xdr:row>36</xdr:row>
      <xdr:rowOff>114300</xdr:rowOff>
    </xdr:from>
    <xdr:to>
      <xdr:col>1</xdr:col>
      <xdr:colOff>621324</xdr:colOff>
      <xdr:row>36</xdr:row>
      <xdr:rowOff>485774</xdr:rowOff>
    </xdr:to>
    <xdr:sp macro="" textlink="">
      <xdr:nvSpPr>
        <xdr:cNvPr id="26" name="Globo: flecha hacia arriba 25">
          <a:extLst>
            <a:ext uri="{FF2B5EF4-FFF2-40B4-BE49-F238E27FC236}">
              <a16:creationId xmlns:a16="http://schemas.microsoft.com/office/drawing/2014/main" id="{20ADF304-F4F1-4E75-9D9E-4C6C988F2E1D}"/>
            </a:ext>
          </a:extLst>
        </xdr:cNvPr>
        <xdr:cNvSpPr/>
      </xdr:nvSpPr>
      <xdr:spPr>
        <a:xfrm rot="5400000">
          <a:off x="335574" y="22107524"/>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17</a:t>
          </a:r>
        </a:p>
      </xdr:txBody>
    </xdr:sp>
    <xdr:clientData/>
  </xdr:twoCellAnchor>
  <xdr:twoCellAnchor>
    <xdr:from>
      <xdr:col>1</xdr:col>
      <xdr:colOff>213946</xdr:colOff>
      <xdr:row>37</xdr:row>
      <xdr:rowOff>95250</xdr:rowOff>
    </xdr:from>
    <xdr:to>
      <xdr:col>1</xdr:col>
      <xdr:colOff>623522</xdr:colOff>
      <xdr:row>37</xdr:row>
      <xdr:rowOff>466724</xdr:rowOff>
    </xdr:to>
    <xdr:sp macro="" textlink="">
      <xdr:nvSpPr>
        <xdr:cNvPr id="27" name="Globo: flecha hacia arriba 26">
          <a:extLst>
            <a:ext uri="{FF2B5EF4-FFF2-40B4-BE49-F238E27FC236}">
              <a16:creationId xmlns:a16="http://schemas.microsoft.com/office/drawing/2014/main" id="{F3137685-2447-46F1-98B5-69DCDB39F9FD}"/>
            </a:ext>
          </a:extLst>
        </xdr:cNvPr>
        <xdr:cNvSpPr/>
      </xdr:nvSpPr>
      <xdr:spPr>
        <a:xfrm rot="5400000">
          <a:off x="337772" y="22659974"/>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18</a:t>
          </a:r>
        </a:p>
      </xdr:txBody>
    </xdr:sp>
    <xdr:clientData/>
  </xdr:twoCellAnchor>
  <xdr:twoCellAnchor>
    <xdr:from>
      <xdr:col>1</xdr:col>
      <xdr:colOff>209550</xdr:colOff>
      <xdr:row>38</xdr:row>
      <xdr:rowOff>114300</xdr:rowOff>
    </xdr:from>
    <xdr:to>
      <xdr:col>1</xdr:col>
      <xdr:colOff>619126</xdr:colOff>
      <xdr:row>38</xdr:row>
      <xdr:rowOff>485774</xdr:rowOff>
    </xdr:to>
    <xdr:sp macro="" textlink="">
      <xdr:nvSpPr>
        <xdr:cNvPr id="28" name="Globo: flecha hacia arriba 27">
          <a:extLst>
            <a:ext uri="{FF2B5EF4-FFF2-40B4-BE49-F238E27FC236}">
              <a16:creationId xmlns:a16="http://schemas.microsoft.com/office/drawing/2014/main" id="{96596D31-EC9A-4092-B7AE-88955AEB97DB}"/>
            </a:ext>
          </a:extLst>
        </xdr:cNvPr>
        <xdr:cNvSpPr/>
      </xdr:nvSpPr>
      <xdr:spPr>
        <a:xfrm rot="5400000">
          <a:off x="333376" y="23250524"/>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19</a:t>
          </a:r>
        </a:p>
      </xdr:txBody>
    </xdr:sp>
    <xdr:clientData/>
  </xdr:twoCellAnchor>
  <xdr:twoCellAnchor>
    <xdr:from>
      <xdr:col>1</xdr:col>
      <xdr:colOff>221273</xdr:colOff>
      <xdr:row>39</xdr:row>
      <xdr:rowOff>116498</xdr:rowOff>
    </xdr:from>
    <xdr:to>
      <xdr:col>1</xdr:col>
      <xdr:colOff>630849</xdr:colOff>
      <xdr:row>39</xdr:row>
      <xdr:rowOff>487972</xdr:rowOff>
    </xdr:to>
    <xdr:sp macro="" textlink="">
      <xdr:nvSpPr>
        <xdr:cNvPr id="29" name="Globo: flecha hacia arriba 28">
          <a:extLst>
            <a:ext uri="{FF2B5EF4-FFF2-40B4-BE49-F238E27FC236}">
              <a16:creationId xmlns:a16="http://schemas.microsoft.com/office/drawing/2014/main" id="{695B1FA3-486F-4C35-9076-3667C5A55E11}"/>
            </a:ext>
          </a:extLst>
        </xdr:cNvPr>
        <xdr:cNvSpPr/>
      </xdr:nvSpPr>
      <xdr:spPr>
        <a:xfrm rot="5400000">
          <a:off x="345099" y="23824222"/>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20</a:t>
          </a:r>
        </a:p>
      </xdr:txBody>
    </xdr:sp>
    <xdr:clientData/>
  </xdr:twoCellAnchor>
  <xdr:twoCellAnchor>
    <xdr:from>
      <xdr:col>1</xdr:col>
      <xdr:colOff>209550</xdr:colOff>
      <xdr:row>40</xdr:row>
      <xdr:rowOff>121627</xdr:rowOff>
    </xdr:from>
    <xdr:to>
      <xdr:col>1</xdr:col>
      <xdr:colOff>619126</xdr:colOff>
      <xdr:row>40</xdr:row>
      <xdr:rowOff>493101</xdr:rowOff>
    </xdr:to>
    <xdr:sp macro="" textlink="">
      <xdr:nvSpPr>
        <xdr:cNvPr id="30" name="Globo: flecha hacia arriba 29">
          <a:extLst>
            <a:ext uri="{FF2B5EF4-FFF2-40B4-BE49-F238E27FC236}">
              <a16:creationId xmlns:a16="http://schemas.microsoft.com/office/drawing/2014/main" id="{A1B538FB-C643-4737-8BE2-E76BEF389A49}"/>
            </a:ext>
          </a:extLst>
        </xdr:cNvPr>
        <xdr:cNvSpPr/>
      </xdr:nvSpPr>
      <xdr:spPr>
        <a:xfrm rot="5400000">
          <a:off x="333376" y="24400851"/>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21</a:t>
          </a:r>
        </a:p>
      </xdr:txBody>
    </xdr:sp>
    <xdr:clientData/>
  </xdr:twoCellAnchor>
  <xdr:twoCellAnchor>
    <xdr:from>
      <xdr:col>1</xdr:col>
      <xdr:colOff>211748</xdr:colOff>
      <xdr:row>41</xdr:row>
      <xdr:rowOff>112102</xdr:rowOff>
    </xdr:from>
    <xdr:to>
      <xdr:col>1</xdr:col>
      <xdr:colOff>621324</xdr:colOff>
      <xdr:row>41</xdr:row>
      <xdr:rowOff>483576</xdr:rowOff>
    </xdr:to>
    <xdr:sp macro="" textlink="">
      <xdr:nvSpPr>
        <xdr:cNvPr id="31" name="Globo: flecha hacia arriba 30">
          <a:extLst>
            <a:ext uri="{FF2B5EF4-FFF2-40B4-BE49-F238E27FC236}">
              <a16:creationId xmlns:a16="http://schemas.microsoft.com/office/drawing/2014/main" id="{7DF0DAA8-CF78-4F46-8D89-75C69003720E}"/>
            </a:ext>
          </a:extLst>
        </xdr:cNvPr>
        <xdr:cNvSpPr/>
      </xdr:nvSpPr>
      <xdr:spPr>
        <a:xfrm rot="5400000">
          <a:off x="335574" y="24962826"/>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22</a:t>
          </a:r>
        </a:p>
      </xdr:txBody>
    </xdr:sp>
    <xdr:clientData/>
  </xdr:twoCellAnchor>
  <xdr:twoCellAnchor>
    <xdr:from>
      <xdr:col>1</xdr:col>
      <xdr:colOff>218342</xdr:colOff>
      <xdr:row>59</xdr:row>
      <xdr:rowOff>87923</xdr:rowOff>
    </xdr:from>
    <xdr:to>
      <xdr:col>1</xdr:col>
      <xdr:colOff>627918</xdr:colOff>
      <xdr:row>59</xdr:row>
      <xdr:rowOff>459397</xdr:rowOff>
    </xdr:to>
    <xdr:sp macro="" textlink="">
      <xdr:nvSpPr>
        <xdr:cNvPr id="32" name="Globo: flecha hacia arriba 31">
          <a:extLst>
            <a:ext uri="{FF2B5EF4-FFF2-40B4-BE49-F238E27FC236}">
              <a16:creationId xmlns:a16="http://schemas.microsoft.com/office/drawing/2014/main" id="{DD96CEBB-7D1B-42D3-9C11-4031BDD35A2A}"/>
            </a:ext>
          </a:extLst>
        </xdr:cNvPr>
        <xdr:cNvSpPr/>
      </xdr:nvSpPr>
      <xdr:spPr>
        <a:xfrm rot="5400000">
          <a:off x="342168" y="35187547"/>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30</a:t>
          </a:r>
        </a:p>
      </xdr:txBody>
    </xdr:sp>
    <xdr:clientData/>
  </xdr:twoCellAnchor>
  <xdr:twoCellAnchor>
    <xdr:from>
      <xdr:col>1</xdr:col>
      <xdr:colOff>211015</xdr:colOff>
      <xdr:row>60</xdr:row>
      <xdr:rowOff>87923</xdr:rowOff>
    </xdr:from>
    <xdr:to>
      <xdr:col>1</xdr:col>
      <xdr:colOff>620591</xdr:colOff>
      <xdr:row>60</xdr:row>
      <xdr:rowOff>459397</xdr:rowOff>
    </xdr:to>
    <xdr:sp macro="" textlink="">
      <xdr:nvSpPr>
        <xdr:cNvPr id="33" name="Globo: flecha hacia arriba 32">
          <a:extLst>
            <a:ext uri="{FF2B5EF4-FFF2-40B4-BE49-F238E27FC236}">
              <a16:creationId xmlns:a16="http://schemas.microsoft.com/office/drawing/2014/main" id="{021DD1D7-8DD0-4732-BE34-A700A05CA05E}"/>
            </a:ext>
          </a:extLst>
        </xdr:cNvPr>
        <xdr:cNvSpPr/>
      </xdr:nvSpPr>
      <xdr:spPr>
        <a:xfrm rot="5400000">
          <a:off x="334841" y="35739997"/>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31</a:t>
          </a:r>
        </a:p>
      </xdr:txBody>
    </xdr:sp>
    <xdr:clientData/>
  </xdr:twoCellAnchor>
  <xdr:twoCellAnchor>
    <xdr:from>
      <xdr:col>1</xdr:col>
      <xdr:colOff>213213</xdr:colOff>
      <xdr:row>61</xdr:row>
      <xdr:rowOff>97448</xdr:rowOff>
    </xdr:from>
    <xdr:to>
      <xdr:col>1</xdr:col>
      <xdr:colOff>622789</xdr:colOff>
      <xdr:row>61</xdr:row>
      <xdr:rowOff>468922</xdr:rowOff>
    </xdr:to>
    <xdr:sp macro="" textlink="">
      <xdr:nvSpPr>
        <xdr:cNvPr id="34" name="Globo: flecha hacia arriba 33">
          <a:extLst>
            <a:ext uri="{FF2B5EF4-FFF2-40B4-BE49-F238E27FC236}">
              <a16:creationId xmlns:a16="http://schemas.microsoft.com/office/drawing/2014/main" id="{2155D9AC-1B4A-4FDC-AA77-991A9DEAFB2D}"/>
            </a:ext>
          </a:extLst>
        </xdr:cNvPr>
        <xdr:cNvSpPr/>
      </xdr:nvSpPr>
      <xdr:spPr>
        <a:xfrm rot="5400000">
          <a:off x="337039" y="36301972"/>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32</a:t>
          </a:r>
        </a:p>
      </xdr:txBody>
    </xdr:sp>
    <xdr:clientData/>
  </xdr:twoCellAnchor>
  <xdr:twoCellAnchor>
    <xdr:from>
      <xdr:col>1</xdr:col>
      <xdr:colOff>205886</xdr:colOff>
      <xdr:row>62</xdr:row>
      <xdr:rowOff>87923</xdr:rowOff>
    </xdr:from>
    <xdr:to>
      <xdr:col>1</xdr:col>
      <xdr:colOff>615462</xdr:colOff>
      <xdr:row>62</xdr:row>
      <xdr:rowOff>459397</xdr:rowOff>
    </xdr:to>
    <xdr:sp macro="" textlink="">
      <xdr:nvSpPr>
        <xdr:cNvPr id="35" name="Globo: flecha hacia arriba 34">
          <a:extLst>
            <a:ext uri="{FF2B5EF4-FFF2-40B4-BE49-F238E27FC236}">
              <a16:creationId xmlns:a16="http://schemas.microsoft.com/office/drawing/2014/main" id="{084D8C37-0358-4912-9C7A-87C84500260B}"/>
            </a:ext>
          </a:extLst>
        </xdr:cNvPr>
        <xdr:cNvSpPr/>
      </xdr:nvSpPr>
      <xdr:spPr>
        <a:xfrm rot="5400000">
          <a:off x="329712" y="36844897"/>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33</a:t>
          </a:r>
        </a:p>
      </xdr:txBody>
    </xdr:sp>
    <xdr:clientData/>
  </xdr:twoCellAnchor>
  <xdr:twoCellAnchor>
    <xdr:from>
      <xdr:col>1</xdr:col>
      <xdr:colOff>208085</xdr:colOff>
      <xdr:row>63</xdr:row>
      <xdr:rowOff>87923</xdr:rowOff>
    </xdr:from>
    <xdr:to>
      <xdr:col>1</xdr:col>
      <xdr:colOff>617661</xdr:colOff>
      <xdr:row>63</xdr:row>
      <xdr:rowOff>459397</xdr:rowOff>
    </xdr:to>
    <xdr:sp macro="" textlink="">
      <xdr:nvSpPr>
        <xdr:cNvPr id="36" name="Globo: flecha hacia arriba 35">
          <a:extLst>
            <a:ext uri="{FF2B5EF4-FFF2-40B4-BE49-F238E27FC236}">
              <a16:creationId xmlns:a16="http://schemas.microsoft.com/office/drawing/2014/main" id="{8AACEB80-E5C8-4CA6-9245-BA105752391E}"/>
            </a:ext>
          </a:extLst>
        </xdr:cNvPr>
        <xdr:cNvSpPr/>
      </xdr:nvSpPr>
      <xdr:spPr>
        <a:xfrm rot="5400000">
          <a:off x="331911" y="37397347"/>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34</a:t>
          </a:r>
        </a:p>
      </xdr:txBody>
    </xdr:sp>
    <xdr:clientData/>
  </xdr:twoCellAnchor>
  <xdr:twoCellAnchor>
    <xdr:from>
      <xdr:col>1</xdr:col>
      <xdr:colOff>212481</xdr:colOff>
      <xdr:row>64</xdr:row>
      <xdr:rowOff>95250</xdr:rowOff>
    </xdr:from>
    <xdr:to>
      <xdr:col>1</xdr:col>
      <xdr:colOff>622057</xdr:colOff>
      <xdr:row>64</xdr:row>
      <xdr:rowOff>466724</xdr:rowOff>
    </xdr:to>
    <xdr:sp macro="" textlink="">
      <xdr:nvSpPr>
        <xdr:cNvPr id="37" name="Globo: flecha hacia arriba 36">
          <a:extLst>
            <a:ext uri="{FF2B5EF4-FFF2-40B4-BE49-F238E27FC236}">
              <a16:creationId xmlns:a16="http://schemas.microsoft.com/office/drawing/2014/main" id="{644F9524-ED02-4311-9D8B-331F9CDE1BDB}"/>
            </a:ext>
          </a:extLst>
        </xdr:cNvPr>
        <xdr:cNvSpPr/>
      </xdr:nvSpPr>
      <xdr:spPr>
        <a:xfrm rot="5400000">
          <a:off x="336307" y="37957124"/>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35</a:t>
          </a:r>
        </a:p>
      </xdr:txBody>
    </xdr:sp>
    <xdr:clientData/>
  </xdr:twoCellAnchor>
  <xdr:twoCellAnchor>
    <xdr:from>
      <xdr:col>1</xdr:col>
      <xdr:colOff>210283</xdr:colOff>
      <xdr:row>65</xdr:row>
      <xdr:rowOff>95250</xdr:rowOff>
    </xdr:from>
    <xdr:to>
      <xdr:col>1</xdr:col>
      <xdr:colOff>619859</xdr:colOff>
      <xdr:row>65</xdr:row>
      <xdr:rowOff>466724</xdr:rowOff>
    </xdr:to>
    <xdr:sp macro="" textlink="">
      <xdr:nvSpPr>
        <xdr:cNvPr id="38" name="Globo: flecha hacia arriba 37">
          <a:extLst>
            <a:ext uri="{FF2B5EF4-FFF2-40B4-BE49-F238E27FC236}">
              <a16:creationId xmlns:a16="http://schemas.microsoft.com/office/drawing/2014/main" id="{8FB6470E-FDA7-4C12-A244-877201E65B75}"/>
            </a:ext>
          </a:extLst>
        </xdr:cNvPr>
        <xdr:cNvSpPr/>
      </xdr:nvSpPr>
      <xdr:spPr>
        <a:xfrm rot="5400000">
          <a:off x="334109" y="38509574"/>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36</a:t>
          </a:r>
        </a:p>
      </xdr:txBody>
    </xdr:sp>
    <xdr:clientData/>
  </xdr:twoCellAnchor>
  <xdr:twoCellAnchor>
    <xdr:from>
      <xdr:col>1</xdr:col>
      <xdr:colOff>217610</xdr:colOff>
      <xdr:row>66</xdr:row>
      <xdr:rowOff>87923</xdr:rowOff>
    </xdr:from>
    <xdr:to>
      <xdr:col>1</xdr:col>
      <xdr:colOff>627186</xdr:colOff>
      <xdr:row>66</xdr:row>
      <xdr:rowOff>459397</xdr:rowOff>
    </xdr:to>
    <xdr:sp macro="" textlink="">
      <xdr:nvSpPr>
        <xdr:cNvPr id="39" name="Globo: flecha hacia arriba 38">
          <a:extLst>
            <a:ext uri="{FF2B5EF4-FFF2-40B4-BE49-F238E27FC236}">
              <a16:creationId xmlns:a16="http://schemas.microsoft.com/office/drawing/2014/main" id="{0CBF94DB-4C52-4FFE-9891-7D0E42D0EA1D}"/>
            </a:ext>
          </a:extLst>
        </xdr:cNvPr>
        <xdr:cNvSpPr/>
      </xdr:nvSpPr>
      <xdr:spPr>
        <a:xfrm rot="5400000">
          <a:off x="341436" y="39054697"/>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37</a:t>
          </a:r>
        </a:p>
      </xdr:txBody>
    </xdr:sp>
    <xdr:clientData/>
  </xdr:twoCellAnchor>
  <xdr:twoCellAnchor>
    <xdr:from>
      <xdr:col>1</xdr:col>
      <xdr:colOff>208085</xdr:colOff>
      <xdr:row>72</xdr:row>
      <xdr:rowOff>523875</xdr:rowOff>
    </xdr:from>
    <xdr:to>
      <xdr:col>1</xdr:col>
      <xdr:colOff>617661</xdr:colOff>
      <xdr:row>72</xdr:row>
      <xdr:rowOff>895349</xdr:rowOff>
    </xdr:to>
    <xdr:sp macro="" textlink="">
      <xdr:nvSpPr>
        <xdr:cNvPr id="40" name="Globo: flecha hacia arriba 39">
          <a:extLst>
            <a:ext uri="{FF2B5EF4-FFF2-40B4-BE49-F238E27FC236}">
              <a16:creationId xmlns:a16="http://schemas.microsoft.com/office/drawing/2014/main" id="{F3A1D967-827A-495E-B7FB-56222F1ADFD6}"/>
            </a:ext>
          </a:extLst>
        </xdr:cNvPr>
        <xdr:cNvSpPr/>
      </xdr:nvSpPr>
      <xdr:spPr>
        <a:xfrm rot="5400000">
          <a:off x="331911" y="43700699"/>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38</a:t>
          </a:r>
        </a:p>
      </xdr:txBody>
    </xdr:sp>
    <xdr:clientData/>
  </xdr:twoCellAnchor>
  <xdr:twoCellAnchor>
    <xdr:from>
      <xdr:col>1</xdr:col>
      <xdr:colOff>223471</xdr:colOff>
      <xdr:row>74</xdr:row>
      <xdr:rowOff>213213</xdr:rowOff>
    </xdr:from>
    <xdr:to>
      <xdr:col>1</xdr:col>
      <xdr:colOff>633047</xdr:colOff>
      <xdr:row>74</xdr:row>
      <xdr:rowOff>584687</xdr:rowOff>
    </xdr:to>
    <xdr:sp macro="" textlink="">
      <xdr:nvSpPr>
        <xdr:cNvPr id="41" name="Globo: flecha hacia arriba 40">
          <a:extLst>
            <a:ext uri="{FF2B5EF4-FFF2-40B4-BE49-F238E27FC236}">
              <a16:creationId xmlns:a16="http://schemas.microsoft.com/office/drawing/2014/main" id="{0286C9CC-979F-4C02-9369-A0F600C29A70}"/>
            </a:ext>
          </a:extLst>
        </xdr:cNvPr>
        <xdr:cNvSpPr/>
      </xdr:nvSpPr>
      <xdr:spPr>
        <a:xfrm rot="5400000">
          <a:off x="347297" y="45647462"/>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40</a:t>
          </a:r>
        </a:p>
      </xdr:txBody>
    </xdr:sp>
    <xdr:clientData/>
  </xdr:twoCellAnchor>
  <xdr:twoCellAnchor>
    <xdr:from>
      <xdr:col>1</xdr:col>
      <xdr:colOff>223471</xdr:colOff>
      <xdr:row>76</xdr:row>
      <xdr:rowOff>1206744</xdr:rowOff>
    </xdr:from>
    <xdr:to>
      <xdr:col>1</xdr:col>
      <xdr:colOff>633047</xdr:colOff>
      <xdr:row>76</xdr:row>
      <xdr:rowOff>1578218</xdr:rowOff>
    </xdr:to>
    <xdr:sp macro="" textlink="">
      <xdr:nvSpPr>
        <xdr:cNvPr id="42" name="Globo: flecha hacia arriba 41">
          <a:extLst>
            <a:ext uri="{FF2B5EF4-FFF2-40B4-BE49-F238E27FC236}">
              <a16:creationId xmlns:a16="http://schemas.microsoft.com/office/drawing/2014/main" id="{0409EB11-343D-4EA2-A027-F16BB34BDA67}"/>
            </a:ext>
          </a:extLst>
        </xdr:cNvPr>
        <xdr:cNvSpPr/>
      </xdr:nvSpPr>
      <xdr:spPr>
        <a:xfrm rot="5400000">
          <a:off x="347297" y="48698393"/>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42</a:t>
          </a:r>
        </a:p>
      </xdr:txBody>
    </xdr:sp>
    <xdr:clientData/>
  </xdr:twoCellAnchor>
  <xdr:twoCellAnchor>
    <xdr:from>
      <xdr:col>1</xdr:col>
      <xdr:colOff>206619</xdr:colOff>
      <xdr:row>77</xdr:row>
      <xdr:rowOff>1628042</xdr:rowOff>
    </xdr:from>
    <xdr:to>
      <xdr:col>1</xdr:col>
      <xdr:colOff>616195</xdr:colOff>
      <xdr:row>77</xdr:row>
      <xdr:rowOff>1999516</xdr:rowOff>
    </xdr:to>
    <xdr:sp macro="" textlink="">
      <xdr:nvSpPr>
        <xdr:cNvPr id="43" name="Globo: flecha hacia arriba 42">
          <a:extLst>
            <a:ext uri="{FF2B5EF4-FFF2-40B4-BE49-F238E27FC236}">
              <a16:creationId xmlns:a16="http://schemas.microsoft.com/office/drawing/2014/main" id="{A2A41F6E-BA73-41B8-BA59-53FAF0D8EEC2}"/>
            </a:ext>
          </a:extLst>
        </xdr:cNvPr>
        <xdr:cNvSpPr/>
      </xdr:nvSpPr>
      <xdr:spPr>
        <a:xfrm rot="5400000">
          <a:off x="330445" y="51853366"/>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marL="0" indent="0" algn="ctr"/>
          <a:r>
            <a:rPr lang="es-CO" sz="1200" b="1">
              <a:solidFill>
                <a:schemeClr val="bg1"/>
              </a:solidFill>
              <a:latin typeface="Helvetica" panose="020B0604020202020204" pitchFamily="34" charset="0"/>
              <a:ea typeface="+mn-ea"/>
              <a:cs typeface="Helvetica" panose="020B0604020202020204" pitchFamily="34" charset="0"/>
            </a:rPr>
            <a:t>43</a:t>
          </a:r>
        </a:p>
      </xdr:txBody>
    </xdr:sp>
    <xdr:clientData/>
  </xdr:twoCellAnchor>
  <xdr:twoCellAnchor>
    <xdr:from>
      <xdr:col>1</xdr:col>
      <xdr:colOff>214679</xdr:colOff>
      <xdr:row>78</xdr:row>
      <xdr:rowOff>90855</xdr:rowOff>
    </xdr:from>
    <xdr:to>
      <xdr:col>1</xdr:col>
      <xdr:colOff>624255</xdr:colOff>
      <xdr:row>78</xdr:row>
      <xdr:rowOff>462329</xdr:rowOff>
    </xdr:to>
    <xdr:sp macro="" textlink="">
      <xdr:nvSpPr>
        <xdr:cNvPr id="44" name="Globo: flecha hacia arriba 43">
          <a:extLst>
            <a:ext uri="{FF2B5EF4-FFF2-40B4-BE49-F238E27FC236}">
              <a16:creationId xmlns:a16="http://schemas.microsoft.com/office/drawing/2014/main" id="{776E6B68-7A61-4205-9213-8E4323B6C675}"/>
            </a:ext>
          </a:extLst>
        </xdr:cNvPr>
        <xdr:cNvSpPr/>
      </xdr:nvSpPr>
      <xdr:spPr>
        <a:xfrm rot="5400000">
          <a:off x="338505" y="53935679"/>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44</a:t>
          </a:r>
        </a:p>
      </xdr:txBody>
    </xdr:sp>
    <xdr:clientData/>
  </xdr:twoCellAnchor>
  <xdr:twoCellAnchor>
    <xdr:from>
      <xdr:col>1</xdr:col>
      <xdr:colOff>208817</xdr:colOff>
      <xdr:row>79</xdr:row>
      <xdr:rowOff>104775</xdr:rowOff>
    </xdr:from>
    <xdr:to>
      <xdr:col>1</xdr:col>
      <xdr:colOff>618393</xdr:colOff>
      <xdr:row>79</xdr:row>
      <xdr:rowOff>476249</xdr:rowOff>
    </xdr:to>
    <xdr:sp macro="" textlink="">
      <xdr:nvSpPr>
        <xdr:cNvPr id="45" name="Globo: flecha hacia arriba 44">
          <a:extLst>
            <a:ext uri="{FF2B5EF4-FFF2-40B4-BE49-F238E27FC236}">
              <a16:creationId xmlns:a16="http://schemas.microsoft.com/office/drawing/2014/main" id="{F0FB232A-3E33-4290-B2A6-A4D7FEBFBD54}"/>
            </a:ext>
          </a:extLst>
        </xdr:cNvPr>
        <xdr:cNvSpPr/>
      </xdr:nvSpPr>
      <xdr:spPr>
        <a:xfrm rot="5400000">
          <a:off x="332643" y="54502049"/>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45</a:t>
          </a:r>
        </a:p>
      </xdr:txBody>
    </xdr:sp>
    <xdr:clientData/>
  </xdr:twoCellAnchor>
  <xdr:twoCellAnchor>
    <xdr:from>
      <xdr:col>1</xdr:col>
      <xdr:colOff>215742</xdr:colOff>
      <xdr:row>51</xdr:row>
      <xdr:rowOff>116205</xdr:rowOff>
    </xdr:from>
    <xdr:to>
      <xdr:col>1</xdr:col>
      <xdr:colOff>625318</xdr:colOff>
      <xdr:row>51</xdr:row>
      <xdr:rowOff>487679</xdr:rowOff>
    </xdr:to>
    <xdr:sp macro="" textlink="">
      <xdr:nvSpPr>
        <xdr:cNvPr id="48" name="Globo: flecha hacia arriba 47">
          <a:extLst>
            <a:ext uri="{FF2B5EF4-FFF2-40B4-BE49-F238E27FC236}">
              <a16:creationId xmlns:a16="http://schemas.microsoft.com/office/drawing/2014/main" id="{83626E56-A643-47E0-A65F-922E84590CEE}"/>
            </a:ext>
          </a:extLst>
        </xdr:cNvPr>
        <xdr:cNvSpPr/>
      </xdr:nvSpPr>
      <xdr:spPr>
        <a:xfrm rot="5400000">
          <a:off x="339568" y="30481904"/>
          <a:ext cx="371474" cy="409576"/>
        </a:xfrm>
        <a:prstGeom prst="upArrowCallout">
          <a:avLst/>
        </a:prstGeom>
        <a:solidFill>
          <a:schemeClr val="bg1">
            <a:lumMod val="50000"/>
          </a:schemeClr>
        </a:solidFill>
        <a:ln>
          <a:solidFill>
            <a:srgbClr val="66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27</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241487</xdr:colOff>
      <xdr:row>1</xdr:row>
      <xdr:rowOff>188819</xdr:rowOff>
    </xdr:from>
    <xdr:ext cx="438150" cy="371475"/>
    <xdr:sp macro="" textlink="">
      <xdr:nvSpPr>
        <xdr:cNvPr id="2" name="Shape 10">
          <a:extLst>
            <a:ext uri="{FF2B5EF4-FFF2-40B4-BE49-F238E27FC236}">
              <a16:creationId xmlns:a16="http://schemas.microsoft.com/office/drawing/2014/main" id="{F4D28B33-811D-43B2-AF24-66B7B0280330}"/>
            </a:ext>
          </a:extLst>
        </xdr:cNvPr>
        <xdr:cNvSpPr/>
      </xdr:nvSpPr>
      <xdr:spPr>
        <a:xfrm rot="-5400000">
          <a:off x="3871912" y="715776"/>
          <a:ext cx="371475" cy="43815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a:t>
          </a:r>
          <a:endParaRPr sz="1400" b="1">
            <a:solidFill>
              <a:schemeClr val="bg1"/>
            </a:solidFill>
          </a:endParaRPr>
        </a:p>
      </xdr:txBody>
    </xdr:sp>
    <xdr:clientData fLocksWithSheet="0"/>
  </xdr:oneCellAnchor>
  <xdr:oneCellAnchor>
    <xdr:from>
      <xdr:col>0</xdr:col>
      <xdr:colOff>385762</xdr:colOff>
      <xdr:row>4</xdr:row>
      <xdr:rowOff>21431</xdr:rowOff>
    </xdr:from>
    <xdr:ext cx="333375" cy="438150"/>
    <xdr:sp macro="" textlink="">
      <xdr:nvSpPr>
        <xdr:cNvPr id="4" name="Shape 76">
          <a:extLst>
            <a:ext uri="{FF2B5EF4-FFF2-40B4-BE49-F238E27FC236}">
              <a16:creationId xmlns:a16="http://schemas.microsoft.com/office/drawing/2014/main" id="{6845E34A-9DEB-4C72-BA01-A466E9422FBF}"/>
            </a:ext>
          </a:extLst>
        </xdr:cNvPr>
        <xdr:cNvSpPr/>
      </xdr:nvSpPr>
      <xdr:spPr>
        <a:xfrm>
          <a:off x="385762" y="1462087"/>
          <a:ext cx="3333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3</a:t>
          </a:r>
          <a:endParaRPr sz="1400"/>
        </a:p>
      </xdr:txBody>
    </xdr:sp>
    <xdr:clientData fLocksWithSheet="0"/>
  </xdr:oneCellAnchor>
  <xdr:oneCellAnchor>
    <xdr:from>
      <xdr:col>2</xdr:col>
      <xdr:colOff>809625</xdr:colOff>
      <xdr:row>4</xdr:row>
      <xdr:rowOff>9525</xdr:rowOff>
    </xdr:from>
    <xdr:ext cx="333375" cy="438150"/>
    <xdr:sp macro="" textlink="">
      <xdr:nvSpPr>
        <xdr:cNvPr id="5" name="Shape 77">
          <a:extLst>
            <a:ext uri="{FF2B5EF4-FFF2-40B4-BE49-F238E27FC236}">
              <a16:creationId xmlns:a16="http://schemas.microsoft.com/office/drawing/2014/main" id="{75B64314-0BBE-4C6D-A377-2469C8B0D38F}"/>
            </a:ext>
          </a:extLst>
        </xdr:cNvPr>
        <xdr:cNvSpPr/>
      </xdr:nvSpPr>
      <xdr:spPr>
        <a:xfrm>
          <a:off x="2667000" y="1457325"/>
          <a:ext cx="3333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5</a:t>
          </a:r>
          <a:endParaRPr sz="1400"/>
        </a:p>
      </xdr:txBody>
    </xdr:sp>
    <xdr:clientData fLocksWithSheet="0"/>
  </xdr:oneCellAnchor>
  <xdr:oneCellAnchor>
    <xdr:from>
      <xdr:col>3</xdr:col>
      <xdr:colOff>390525</xdr:colOff>
      <xdr:row>4</xdr:row>
      <xdr:rowOff>19050</xdr:rowOff>
    </xdr:from>
    <xdr:ext cx="333375" cy="438150"/>
    <xdr:sp macro="" textlink="">
      <xdr:nvSpPr>
        <xdr:cNvPr id="6" name="Shape 78">
          <a:extLst>
            <a:ext uri="{FF2B5EF4-FFF2-40B4-BE49-F238E27FC236}">
              <a16:creationId xmlns:a16="http://schemas.microsoft.com/office/drawing/2014/main" id="{F6221F16-8A26-4930-A501-A393E7674E12}"/>
            </a:ext>
          </a:extLst>
        </xdr:cNvPr>
        <xdr:cNvSpPr/>
      </xdr:nvSpPr>
      <xdr:spPr>
        <a:xfrm>
          <a:off x="2095500" y="1466850"/>
          <a:ext cx="3333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6</a:t>
          </a:r>
          <a:endParaRPr sz="1400"/>
        </a:p>
      </xdr:txBody>
    </xdr:sp>
    <xdr:clientData fLocksWithSheet="0"/>
  </xdr:oneCellAnchor>
  <xdr:oneCellAnchor>
    <xdr:from>
      <xdr:col>4</xdr:col>
      <xdr:colOff>990600</xdr:colOff>
      <xdr:row>4</xdr:row>
      <xdr:rowOff>19050</xdr:rowOff>
    </xdr:from>
    <xdr:ext cx="333375" cy="438150"/>
    <xdr:sp macro="" textlink="">
      <xdr:nvSpPr>
        <xdr:cNvPr id="7" name="Shape 79">
          <a:extLst>
            <a:ext uri="{FF2B5EF4-FFF2-40B4-BE49-F238E27FC236}">
              <a16:creationId xmlns:a16="http://schemas.microsoft.com/office/drawing/2014/main" id="{D88C3690-D7C3-44EE-BACB-49288167B9BC}"/>
            </a:ext>
          </a:extLst>
        </xdr:cNvPr>
        <xdr:cNvSpPr/>
      </xdr:nvSpPr>
      <xdr:spPr>
        <a:xfrm>
          <a:off x="5629275" y="1466850"/>
          <a:ext cx="3333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7</a:t>
          </a:r>
          <a:endParaRPr sz="1400"/>
        </a:p>
      </xdr:txBody>
    </xdr:sp>
    <xdr:clientData fLocksWithSheet="0"/>
  </xdr:oneCellAnchor>
  <xdr:oneCellAnchor>
    <xdr:from>
      <xdr:col>5</xdr:col>
      <xdr:colOff>2030186</xdr:colOff>
      <xdr:row>4</xdr:row>
      <xdr:rowOff>29936</xdr:rowOff>
    </xdr:from>
    <xdr:ext cx="333375" cy="438150"/>
    <xdr:sp macro="" textlink="">
      <xdr:nvSpPr>
        <xdr:cNvPr id="8" name="Shape 80">
          <a:extLst>
            <a:ext uri="{FF2B5EF4-FFF2-40B4-BE49-F238E27FC236}">
              <a16:creationId xmlns:a16="http://schemas.microsoft.com/office/drawing/2014/main" id="{A9A39575-36EB-4C0A-B54E-321079F87526}"/>
            </a:ext>
          </a:extLst>
        </xdr:cNvPr>
        <xdr:cNvSpPr/>
      </xdr:nvSpPr>
      <xdr:spPr>
        <a:xfrm>
          <a:off x="8164286" y="1477736"/>
          <a:ext cx="3333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8</a:t>
          </a:r>
          <a:endParaRPr sz="1400"/>
        </a:p>
      </xdr:txBody>
    </xdr:sp>
    <xdr:clientData fLocksWithSheet="0"/>
  </xdr:oneCellAnchor>
  <xdr:oneCellAnchor>
    <xdr:from>
      <xdr:col>11</xdr:col>
      <xdr:colOff>628650</xdr:colOff>
      <xdr:row>4</xdr:row>
      <xdr:rowOff>9525</xdr:rowOff>
    </xdr:from>
    <xdr:ext cx="390525" cy="438150"/>
    <xdr:sp macro="" textlink="">
      <xdr:nvSpPr>
        <xdr:cNvPr id="9" name="Shape 81">
          <a:extLst>
            <a:ext uri="{FF2B5EF4-FFF2-40B4-BE49-F238E27FC236}">
              <a16:creationId xmlns:a16="http://schemas.microsoft.com/office/drawing/2014/main" id="{2B46D17A-696A-47E4-A0EF-5EA839AA149D}"/>
            </a:ext>
          </a:extLst>
        </xdr:cNvPr>
        <xdr:cNvSpPr/>
      </xdr:nvSpPr>
      <xdr:spPr>
        <a:xfrm>
          <a:off x="18802350" y="1457325"/>
          <a:ext cx="39052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cs typeface="Arial"/>
              <a:sym typeface="Arial"/>
            </a:rPr>
            <a:t>14</a:t>
          </a:r>
          <a:endParaRPr sz="1400"/>
        </a:p>
      </xdr:txBody>
    </xdr:sp>
    <xdr:clientData fLocksWithSheet="0"/>
  </xdr:oneCellAnchor>
  <xdr:oneCellAnchor>
    <xdr:from>
      <xdr:col>19</xdr:col>
      <xdr:colOff>504824</xdr:colOff>
      <xdr:row>4</xdr:row>
      <xdr:rowOff>28575</xdr:rowOff>
    </xdr:from>
    <xdr:ext cx="371475" cy="438150"/>
    <xdr:sp macro="" textlink="">
      <xdr:nvSpPr>
        <xdr:cNvPr id="10" name="Shape 82">
          <a:extLst>
            <a:ext uri="{FF2B5EF4-FFF2-40B4-BE49-F238E27FC236}">
              <a16:creationId xmlns:a16="http://schemas.microsoft.com/office/drawing/2014/main" id="{1A0C7E25-5F6A-43AC-B023-DAF8FAE2DC13}"/>
            </a:ext>
          </a:extLst>
        </xdr:cNvPr>
        <xdr:cNvSpPr/>
      </xdr:nvSpPr>
      <xdr:spPr>
        <a:xfrm>
          <a:off x="31365824" y="1476375"/>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22</a:t>
          </a:r>
          <a:endParaRPr sz="1400"/>
        </a:p>
      </xdr:txBody>
    </xdr:sp>
    <xdr:clientData fLocksWithSheet="0"/>
  </xdr:oneCellAnchor>
  <xdr:oneCellAnchor>
    <xdr:from>
      <xdr:col>21</xdr:col>
      <xdr:colOff>333375</xdr:colOff>
      <xdr:row>4</xdr:row>
      <xdr:rowOff>19050</xdr:rowOff>
    </xdr:from>
    <xdr:ext cx="371475" cy="438150"/>
    <xdr:sp macro="" textlink="">
      <xdr:nvSpPr>
        <xdr:cNvPr id="11" name="Shape 83">
          <a:extLst>
            <a:ext uri="{FF2B5EF4-FFF2-40B4-BE49-F238E27FC236}">
              <a16:creationId xmlns:a16="http://schemas.microsoft.com/office/drawing/2014/main" id="{56792D0F-342E-458D-A8A6-5DAA717B5F17}"/>
            </a:ext>
          </a:extLst>
        </xdr:cNvPr>
        <xdr:cNvSpPr/>
      </xdr:nvSpPr>
      <xdr:spPr>
        <a:xfrm>
          <a:off x="9563100" y="1466850"/>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24</a:t>
          </a:r>
          <a:endParaRPr sz="1400"/>
        </a:p>
      </xdr:txBody>
    </xdr:sp>
    <xdr:clientData fLocksWithSheet="0"/>
  </xdr:oneCellAnchor>
  <xdr:oneCellAnchor>
    <xdr:from>
      <xdr:col>23</xdr:col>
      <xdr:colOff>485775</xdr:colOff>
      <xdr:row>4</xdr:row>
      <xdr:rowOff>19050</xdr:rowOff>
    </xdr:from>
    <xdr:ext cx="371475" cy="438150"/>
    <xdr:sp macro="" textlink="">
      <xdr:nvSpPr>
        <xdr:cNvPr id="12" name="Shape 84">
          <a:extLst>
            <a:ext uri="{FF2B5EF4-FFF2-40B4-BE49-F238E27FC236}">
              <a16:creationId xmlns:a16="http://schemas.microsoft.com/office/drawing/2014/main" id="{992077F0-B7FA-4FA0-ABA7-83476A5903DF}"/>
            </a:ext>
          </a:extLst>
        </xdr:cNvPr>
        <xdr:cNvSpPr/>
      </xdr:nvSpPr>
      <xdr:spPr>
        <a:xfrm>
          <a:off x="35880675" y="1409700"/>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s-MX" sz="1400" b="1">
              <a:solidFill>
                <a:schemeClr val="bg1"/>
              </a:solidFill>
            </a:rPr>
            <a:t>26</a:t>
          </a:r>
          <a:endParaRPr sz="1400" b="1">
            <a:solidFill>
              <a:schemeClr val="bg1"/>
            </a:solidFill>
          </a:endParaRPr>
        </a:p>
      </xdr:txBody>
    </xdr:sp>
    <xdr:clientData fLocksWithSheet="0"/>
  </xdr:oneCellAnchor>
  <xdr:oneCellAnchor>
    <xdr:from>
      <xdr:col>26</xdr:col>
      <xdr:colOff>840581</xdr:colOff>
      <xdr:row>4</xdr:row>
      <xdr:rowOff>16668</xdr:rowOff>
    </xdr:from>
    <xdr:ext cx="371475" cy="438150"/>
    <xdr:sp macro="" textlink="">
      <xdr:nvSpPr>
        <xdr:cNvPr id="13" name="Shape 85">
          <a:extLst>
            <a:ext uri="{FF2B5EF4-FFF2-40B4-BE49-F238E27FC236}">
              <a16:creationId xmlns:a16="http://schemas.microsoft.com/office/drawing/2014/main" id="{51F990E0-84C6-42B8-8F9D-DB5A2B99A9C8}"/>
            </a:ext>
          </a:extLst>
        </xdr:cNvPr>
        <xdr:cNvSpPr/>
      </xdr:nvSpPr>
      <xdr:spPr>
        <a:xfrm>
          <a:off x="39035831" y="1464468"/>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29</a:t>
          </a:r>
          <a:endParaRPr sz="1400"/>
        </a:p>
      </xdr:txBody>
    </xdr:sp>
    <xdr:clientData fLocksWithSheet="0"/>
  </xdr:oneCellAnchor>
  <xdr:oneCellAnchor>
    <xdr:from>
      <xdr:col>36</xdr:col>
      <xdr:colOff>859635</xdr:colOff>
      <xdr:row>4</xdr:row>
      <xdr:rowOff>28575</xdr:rowOff>
    </xdr:from>
    <xdr:ext cx="371475" cy="438150"/>
    <xdr:sp macro="" textlink="">
      <xdr:nvSpPr>
        <xdr:cNvPr id="15" name="Shape 87">
          <a:extLst>
            <a:ext uri="{FF2B5EF4-FFF2-40B4-BE49-F238E27FC236}">
              <a16:creationId xmlns:a16="http://schemas.microsoft.com/office/drawing/2014/main" id="{60D16913-A968-4A61-8366-9465B7FB5D56}"/>
            </a:ext>
          </a:extLst>
        </xdr:cNvPr>
        <xdr:cNvSpPr/>
      </xdr:nvSpPr>
      <xdr:spPr>
        <a:xfrm>
          <a:off x="48115541" y="1469231"/>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34</a:t>
          </a:r>
          <a:endParaRPr sz="1400"/>
        </a:p>
      </xdr:txBody>
    </xdr:sp>
    <xdr:clientData fLocksWithSheet="0"/>
  </xdr:oneCellAnchor>
  <xdr:oneCellAnchor>
    <xdr:from>
      <xdr:col>38</xdr:col>
      <xdr:colOff>843656</xdr:colOff>
      <xdr:row>4</xdr:row>
      <xdr:rowOff>28575</xdr:rowOff>
    </xdr:from>
    <xdr:ext cx="371475" cy="438150"/>
    <xdr:sp macro="" textlink="">
      <xdr:nvSpPr>
        <xdr:cNvPr id="16" name="Shape 88">
          <a:extLst>
            <a:ext uri="{FF2B5EF4-FFF2-40B4-BE49-F238E27FC236}">
              <a16:creationId xmlns:a16="http://schemas.microsoft.com/office/drawing/2014/main" id="{357E2662-2123-48E6-BF89-DFB018BF2DD1}"/>
            </a:ext>
          </a:extLst>
        </xdr:cNvPr>
        <xdr:cNvSpPr/>
      </xdr:nvSpPr>
      <xdr:spPr>
        <a:xfrm>
          <a:off x="51478556" y="1476375"/>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35</a:t>
          </a:r>
          <a:endParaRPr sz="1400"/>
        </a:p>
      </xdr:txBody>
    </xdr:sp>
    <xdr:clientData fLocksWithSheet="0"/>
  </xdr:oneCellAnchor>
  <xdr:twoCellAnchor editAs="oneCell">
    <xdr:from>
      <xdr:col>0</xdr:col>
      <xdr:colOff>201706</xdr:colOff>
      <xdr:row>0</xdr:row>
      <xdr:rowOff>22410</xdr:rowOff>
    </xdr:from>
    <xdr:to>
      <xdr:col>1</xdr:col>
      <xdr:colOff>631032</xdr:colOff>
      <xdr:row>1</xdr:row>
      <xdr:rowOff>129240</xdr:rowOff>
    </xdr:to>
    <xdr:pic>
      <xdr:nvPicPr>
        <xdr:cNvPr id="22" name="Imagen 9">
          <a:extLst>
            <a:ext uri="{FF2B5EF4-FFF2-40B4-BE49-F238E27FC236}">
              <a16:creationId xmlns:a16="http://schemas.microsoft.com/office/drawing/2014/main" id="{F0090155-7186-4D92-B5E5-D936FD6D026C}"/>
            </a:ext>
          </a:extLst>
        </xdr:cNvPr>
        <xdr:cNvPicPr>
          <a:picLocks noChangeAspect="1"/>
        </xdr:cNvPicPr>
      </xdr:nvPicPr>
      <xdr:blipFill>
        <a:blip xmlns:r="http://schemas.openxmlformats.org/officeDocument/2006/relationships" r:embed="rId1"/>
        <a:stretch>
          <a:fillRect/>
        </a:stretch>
      </xdr:blipFill>
      <xdr:spPr>
        <a:xfrm>
          <a:off x="201706" y="81941"/>
          <a:ext cx="1619950" cy="606893"/>
        </a:xfrm>
        <a:prstGeom prst="rect">
          <a:avLst/>
        </a:prstGeom>
      </xdr:spPr>
    </xdr:pic>
    <xdr:clientData/>
  </xdr:twoCellAnchor>
  <xdr:oneCellAnchor>
    <xdr:from>
      <xdr:col>20</xdr:col>
      <xdr:colOff>308880</xdr:colOff>
      <xdr:row>4</xdr:row>
      <xdr:rowOff>19050</xdr:rowOff>
    </xdr:from>
    <xdr:ext cx="353786" cy="438150"/>
    <xdr:sp macro="" textlink="">
      <xdr:nvSpPr>
        <xdr:cNvPr id="23" name="Shape 81">
          <a:extLst>
            <a:ext uri="{FF2B5EF4-FFF2-40B4-BE49-F238E27FC236}">
              <a16:creationId xmlns:a16="http://schemas.microsoft.com/office/drawing/2014/main" id="{3D5E07C8-8AB7-48C9-8607-F6BB6F07086C}"/>
            </a:ext>
          </a:extLst>
        </xdr:cNvPr>
        <xdr:cNvSpPr/>
      </xdr:nvSpPr>
      <xdr:spPr>
        <a:xfrm>
          <a:off x="32341455" y="1409700"/>
          <a:ext cx="353786"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cs typeface="Arial"/>
              <a:sym typeface="Arial"/>
            </a:rPr>
            <a:t>23</a:t>
          </a:r>
          <a:endParaRPr sz="1400"/>
        </a:p>
      </xdr:txBody>
    </xdr:sp>
    <xdr:clientData fLocksWithSheet="0"/>
  </xdr:oneCellAnchor>
  <xdr:oneCellAnchor>
    <xdr:from>
      <xdr:col>1</xdr:col>
      <xdr:colOff>196663</xdr:colOff>
      <xdr:row>4</xdr:row>
      <xdr:rowOff>21291</xdr:rowOff>
    </xdr:from>
    <xdr:ext cx="333375" cy="438150"/>
    <xdr:sp macro="" textlink="">
      <xdr:nvSpPr>
        <xdr:cNvPr id="24" name="Shape 76">
          <a:extLst>
            <a:ext uri="{FF2B5EF4-FFF2-40B4-BE49-F238E27FC236}">
              <a16:creationId xmlns:a16="http://schemas.microsoft.com/office/drawing/2014/main" id="{703F8677-27B6-41C4-9ECA-07AE4E593E63}"/>
            </a:ext>
          </a:extLst>
        </xdr:cNvPr>
        <xdr:cNvSpPr/>
      </xdr:nvSpPr>
      <xdr:spPr>
        <a:xfrm>
          <a:off x="1003487" y="1466850"/>
          <a:ext cx="3333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cs typeface="Arial"/>
              <a:sym typeface="Arial"/>
            </a:rPr>
            <a:t>4</a:t>
          </a:r>
          <a:endParaRPr sz="1400"/>
        </a:p>
      </xdr:txBody>
    </xdr:sp>
    <xdr:clientData fLocksWithSheet="0"/>
  </xdr:oneCellAnchor>
  <xdr:oneCellAnchor>
    <xdr:from>
      <xdr:col>40</xdr:col>
      <xdr:colOff>834851</xdr:colOff>
      <xdr:row>4</xdr:row>
      <xdr:rowOff>21772</xdr:rowOff>
    </xdr:from>
    <xdr:ext cx="371475" cy="438150"/>
    <xdr:sp macro="" textlink="">
      <xdr:nvSpPr>
        <xdr:cNvPr id="26" name="Shape 88">
          <a:extLst>
            <a:ext uri="{FF2B5EF4-FFF2-40B4-BE49-F238E27FC236}">
              <a16:creationId xmlns:a16="http://schemas.microsoft.com/office/drawing/2014/main" id="{16642359-D2DF-4AB0-8578-73479DFC5F2B}"/>
            </a:ext>
          </a:extLst>
        </xdr:cNvPr>
        <xdr:cNvSpPr/>
      </xdr:nvSpPr>
      <xdr:spPr>
        <a:xfrm>
          <a:off x="53565251" y="1469572"/>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36</a:t>
          </a:r>
          <a:endParaRPr sz="1400"/>
        </a:p>
      </xdr:txBody>
    </xdr:sp>
    <xdr:clientData fLocksWithSheet="0"/>
  </xdr:oneCellAnchor>
  <xdr:oneCellAnchor>
    <xdr:from>
      <xdr:col>49</xdr:col>
      <xdr:colOff>619299</xdr:colOff>
      <xdr:row>4</xdr:row>
      <xdr:rowOff>5445</xdr:rowOff>
    </xdr:from>
    <xdr:ext cx="371475" cy="438150"/>
    <xdr:sp macro="" textlink="">
      <xdr:nvSpPr>
        <xdr:cNvPr id="27" name="Shape 88">
          <a:extLst>
            <a:ext uri="{FF2B5EF4-FFF2-40B4-BE49-F238E27FC236}">
              <a16:creationId xmlns:a16="http://schemas.microsoft.com/office/drawing/2014/main" id="{B26F461B-9ABD-4B00-A0E0-71FF11E95068}"/>
            </a:ext>
            <a:ext uri="{147F2762-F138-4A5C-976F-8EAC2B608ADB}">
              <a16:predDERef xmlns:a16="http://schemas.microsoft.com/office/drawing/2014/main" pred="{16642359-D2DF-4AB0-8578-73479DFC5F2B}"/>
            </a:ext>
          </a:extLst>
        </xdr:cNvPr>
        <xdr:cNvSpPr/>
      </xdr:nvSpPr>
      <xdr:spPr>
        <a:xfrm>
          <a:off x="70085124" y="1396095"/>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cs typeface="Arial"/>
              <a:sym typeface="Arial"/>
            </a:rPr>
            <a:t>44</a:t>
          </a:r>
          <a:endParaRPr sz="1400"/>
        </a:p>
      </xdr:txBody>
    </xdr:sp>
    <xdr:clientData fLocksWithSheet="0"/>
  </xdr:oneCellAnchor>
  <xdr:oneCellAnchor>
    <xdr:from>
      <xdr:col>50</xdr:col>
      <xdr:colOff>771525</xdr:colOff>
      <xdr:row>4</xdr:row>
      <xdr:rowOff>44904</xdr:rowOff>
    </xdr:from>
    <xdr:ext cx="371475" cy="438150"/>
    <xdr:sp macro="" textlink="">
      <xdr:nvSpPr>
        <xdr:cNvPr id="28" name="Shape 91">
          <a:extLst>
            <a:ext uri="{FF2B5EF4-FFF2-40B4-BE49-F238E27FC236}">
              <a16:creationId xmlns:a16="http://schemas.microsoft.com/office/drawing/2014/main" id="{CDE10677-BD4C-49E0-B81C-7F86240CD1B6}"/>
            </a:ext>
          </a:extLst>
        </xdr:cNvPr>
        <xdr:cNvSpPr/>
      </xdr:nvSpPr>
      <xdr:spPr>
        <a:xfrm>
          <a:off x="72056625" y="1435554"/>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cs typeface="Arial"/>
              <a:sym typeface="Arial"/>
            </a:rPr>
            <a:t>45</a:t>
          </a:r>
          <a:endParaRPr sz="1400"/>
        </a:p>
      </xdr:txBody>
    </xdr:sp>
    <xdr:clientData fLocksWithSheet="0"/>
  </xdr:oneCellAnchor>
  <xdr:oneCellAnchor>
    <xdr:from>
      <xdr:col>8</xdr:col>
      <xdr:colOff>411956</xdr:colOff>
      <xdr:row>4</xdr:row>
      <xdr:rowOff>16669</xdr:rowOff>
    </xdr:from>
    <xdr:ext cx="371475" cy="438150"/>
    <xdr:sp macro="" textlink="">
      <xdr:nvSpPr>
        <xdr:cNvPr id="3" name="Shape 90">
          <a:extLst>
            <a:ext uri="{FF2B5EF4-FFF2-40B4-BE49-F238E27FC236}">
              <a16:creationId xmlns:a16="http://schemas.microsoft.com/office/drawing/2014/main" id="{CC2CAE5C-FD37-440E-A5FF-053106A81CF1}"/>
            </a:ext>
          </a:extLst>
        </xdr:cNvPr>
        <xdr:cNvSpPr/>
      </xdr:nvSpPr>
      <xdr:spPr>
        <a:xfrm>
          <a:off x="15104269" y="1457325"/>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cs typeface="Arial"/>
              <a:sym typeface="Arial"/>
            </a:rPr>
            <a:t>11</a:t>
          </a:r>
          <a:endParaRPr sz="1400"/>
        </a:p>
      </xdr:txBody>
    </xdr:sp>
    <xdr:clientData fLocksWithSheet="0"/>
  </xdr:oneCellAnchor>
  <xdr:oneCellAnchor>
    <xdr:from>
      <xdr:col>14</xdr:col>
      <xdr:colOff>0</xdr:colOff>
      <xdr:row>2</xdr:row>
      <xdr:rowOff>0</xdr:rowOff>
    </xdr:from>
    <xdr:ext cx="419100" cy="381000"/>
    <xdr:sp macro="" textlink="">
      <xdr:nvSpPr>
        <xdr:cNvPr id="20" name="Shape 4">
          <a:extLst>
            <a:ext uri="{FF2B5EF4-FFF2-40B4-BE49-F238E27FC236}">
              <a16:creationId xmlns:a16="http://schemas.microsoft.com/office/drawing/2014/main" id="{7519C528-4ABD-4FC2-82D4-552339244561}"/>
            </a:ext>
          </a:extLst>
        </xdr:cNvPr>
        <xdr:cNvSpPr/>
      </xdr:nvSpPr>
      <xdr:spPr>
        <a:xfrm rot="16200000">
          <a:off x="22288500" y="733425"/>
          <a:ext cx="381000" cy="4191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2</a:t>
          </a:r>
          <a:endParaRPr sz="1400" b="1">
            <a:solidFill>
              <a:schemeClr val="bg1"/>
            </a:solidFill>
          </a:endParaRPr>
        </a:p>
      </xdr:txBody>
    </xdr:sp>
    <xdr:clientData fLocksWithSheet="0"/>
  </xdr:oneCellAnchor>
  <xdr:oneCellAnchor>
    <xdr:from>
      <xdr:col>6</xdr:col>
      <xdr:colOff>507206</xdr:colOff>
      <xdr:row>4</xdr:row>
      <xdr:rowOff>9525</xdr:rowOff>
    </xdr:from>
    <xdr:ext cx="333375" cy="438150"/>
    <xdr:sp macro="" textlink="">
      <xdr:nvSpPr>
        <xdr:cNvPr id="21" name="Shape 80">
          <a:extLst>
            <a:ext uri="{FF2B5EF4-FFF2-40B4-BE49-F238E27FC236}">
              <a16:creationId xmlns:a16="http://schemas.microsoft.com/office/drawing/2014/main" id="{28C2CADC-ACC9-477A-8D3E-3A4A6FC593CB}"/>
            </a:ext>
          </a:extLst>
        </xdr:cNvPr>
        <xdr:cNvSpPr/>
      </xdr:nvSpPr>
      <xdr:spPr>
        <a:xfrm>
          <a:off x="12013406" y="1457325"/>
          <a:ext cx="3333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9</a:t>
          </a:r>
          <a:endParaRPr sz="1400"/>
        </a:p>
      </xdr:txBody>
    </xdr:sp>
    <xdr:clientData fLocksWithSheet="0"/>
  </xdr:oneCellAnchor>
  <xdr:oneCellAnchor>
    <xdr:from>
      <xdr:col>18</xdr:col>
      <xdr:colOff>735807</xdr:colOff>
      <xdr:row>4</xdr:row>
      <xdr:rowOff>19050</xdr:rowOff>
    </xdr:from>
    <xdr:ext cx="361950" cy="438150"/>
    <xdr:sp macro="" textlink="">
      <xdr:nvSpPr>
        <xdr:cNvPr id="25" name="Shape 80">
          <a:extLst>
            <a:ext uri="{FF2B5EF4-FFF2-40B4-BE49-F238E27FC236}">
              <a16:creationId xmlns:a16="http://schemas.microsoft.com/office/drawing/2014/main" id="{A955C381-16FF-4FCE-BF2B-3A56A6A6A427}"/>
            </a:ext>
          </a:extLst>
        </xdr:cNvPr>
        <xdr:cNvSpPr/>
      </xdr:nvSpPr>
      <xdr:spPr>
        <a:xfrm>
          <a:off x="29463207" y="1409700"/>
          <a:ext cx="36195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21</a:t>
          </a:r>
          <a:endParaRPr sz="1400"/>
        </a:p>
      </xdr:txBody>
    </xdr:sp>
    <xdr:clientData fLocksWithSheet="0"/>
  </xdr:oneCellAnchor>
  <xdr:oneCellAnchor>
    <xdr:from>
      <xdr:col>25</xdr:col>
      <xdr:colOff>552450</xdr:colOff>
      <xdr:row>4</xdr:row>
      <xdr:rowOff>28575</xdr:rowOff>
    </xdr:from>
    <xdr:ext cx="352425" cy="438150"/>
    <xdr:sp macro="" textlink="">
      <xdr:nvSpPr>
        <xdr:cNvPr id="30" name="Shape 80">
          <a:extLst>
            <a:ext uri="{FF2B5EF4-FFF2-40B4-BE49-F238E27FC236}">
              <a16:creationId xmlns:a16="http://schemas.microsoft.com/office/drawing/2014/main" id="{88BF66DC-7FAB-4E58-97A8-5E40A20D99EE}"/>
            </a:ext>
          </a:extLst>
        </xdr:cNvPr>
        <xdr:cNvSpPr/>
      </xdr:nvSpPr>
      <xdr:spPr>
        <a:xfrm>
          <a:off x="37328475" y="1476375"/>
          <a:ext cx="35242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28</a:t>
          </a:r>
          <a:endParaRPr sz="1400"/>
        </a:p>
      </xdr:txBody>
    </xdr:sp>
    <xdr:clientData fLocksWithSheet="0"/>
  </xdr:oneCellAnchor>
  <xdr:oneCellAnchor>
    <xdr:from>
      <xdr:col>24</xdr:col>
      <xdr:colOff>571500</xdr:colOff>
      <xdr:row>4</xdr:row>
      <xdr:rowOff>19050</xdr:rowOff>
    </xdr:from>
    <xdr:ext cx="352425" cy="438150"/>
    <xdr:sp macro="" textlink="">
      <xdr:nvSpPr>
        <xdr:cNvPr id="31" name="Shape 80">
          <a:extLst>
            <a:ext uri="{FF2B5EF4-FFF2-40B4-BE49-F238E27FC236}">
              <a16:creationId xmlns:a16="http://schemas.microsoft.com/office/drawing/2014/main" id="{861EDF09-0393-4589-9998-7B7F3783EF8B}"/>
            </a:ext>
          </a:extLst>
        </xdr:cNvPr>
        <xdr:cNvSpPr/>
      </xdr:nvSpPr>
      <xdr:spPr>
        <a:xfrm>
          <a:off x="35842575" y="1466850"/>
          <a:ext cx="35242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27</a:t>
          </a:r>
          <a:endParaRPr sz="1400"/>
        </a:p>
      </xdr:txBody>
    </xdr:sp>
    <xdr:clientData fLocksWithSheet="0"/>
  </xdr:oneCellAnchor>
  <xdr:oneCellAnchor>
    <xdr:from>
      <xdr:col>17</xdr:col>
      <xdr:colOff>778669</xdr:colOff>
      <xdr:row>4</xdr:row>
      <xdr:rowOff>28575</xdr:rowOff>
    </xdr:from>
    <xdr:ext cx="352425" cy="438150"/>
    <xdr:sp macro="" textlink="">
      <xdr:nvSpPr>
        <xdr:cNvPr id="33" name="Shape 80">
          <a:extLst>
            <a:ext uri="{FF2B5EF4-FFF2-40B4-BE49-F238E27FC236}">
              <a16:creationId xmlns:a16="http://schemas.microsoft.com/office/drawing/2014/main" id="{9A2A8F1A-738C-4522-A7E5-90A93D0FC657}"/>
            </a:ext>
          </a:extLst>
        </xdr:cNvPr>
        <xdr:cNvSpPr/>
      </xdr:nvSpPr>
      <xdr:spPr>
        <a:xfrm>
          <a:off x="27743944" y="1476375"/>
          <a:ext cx="35242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20</a:t>
          </a:r>
          <a:endParaRPr sz="1400"/>
        </a:p>
      </xdr:txBody>
    </xdr:sp>
    <xdr:clientData fLocksWithSheet="0"/>
  </xdr:oneCellAnchor>
  <xdr:oneCellAnchor>
    <xdr:from>
      <xdr:col>16</xdr:col>
      <xdr:colOff>504826</xdr:colOff>
      <xdr:row>4</xdr:row>
      <xdr:rowOff>28575</xdr:rowOff>
    </xdr:from>
    <xdr:ext cx="361950" cy="438150"/>
    <xdr:sp macro="" textlink="">
      <xdr:nvSpPr>
        <xdr:cNvPr id="34" name="Shape 80">
          <a:extLst>
            <a:ext uri="{FF2B5EF4-FFF2-40B4-BE49-F238E27FC236}">
              <a16:creationId xmlns:a16="http://schemas.microsoft.com/office/drawing/2014/main" id="{27078BDD-3C36-41A9-8EC7-3EA6C2DFF079}"/>
            </a:ext>
          </a:extLst>
        </xdr:cNvPr>
        <xdr:cNvSpPr/>
      </xdr:nvSpPr>
      <xdr:spPr>
        <a:xfrm>
          <a:off x="26641426" y="1476375"/>
          <a:ext cx="36195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19</a:t>
          </a:r>
          <a:endParaRPr sz="1400"/>
        </a:p>
      </xdr:txBody>
    </xdr:sp>
    <xdr:clientData fLocksWithSheet="0"/>
  </xdr:oneCellAnchor>
  <xdr:oneCellAnchor>
    <xdr:from>
      <xdr:col>15</xdr:col>
      <xdr:colOff>547687</xdr:colOff>
      <xdr:row>4</xdr:row>
      <xdr:rowOff>11906</xdr:rowOff>
    </xdr:from>
    <xdr:ext cx="371475" cy="438150"/>
    <xdr:sp macro="" textlink="">
      <xdr:nvSpPr>
        <xdr:cNvPr id="35" name="Shape 80">
          <a:extLst>
            <a:ext uri="{FF2B5EF4-FFF2-40B4-BE49-F238E27FC236}">
              <a16:creationId xmlns:a16="http://schemas.microsoft.com/office/drawing/2014/main" id="{715EDF39-911D-4842-8B63-F589C9963244}"/>
            </a:ext>
          </a:extLst>
        </xdr:cNvPr>
        <xdr:cNvSpPr/>
      </xdr:nvSpPr>
      <xdr:spPr>
        <a:xfrm>
          <a:off x="24693562" y="1459706"/>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18</a:t>
          </a:r>
          <a:endParaRPr sz="1400"/>
        </a:p>
      </xdr:txBody>
    </xdr:sp>
    <xdr:clientData fLocksWithSheet="0"/>
  </xdr:oneCellAnchor>
  <xdr:oneCellAnchor>
    <xdr:from>
      <xdr:col>14</xdr:col>
      <xdr:colOff>533399</xdr:colOff>
      <xdr:row>4</xdr:row>
      <xdr:rowOff>28575</xdr:rowOff>
    </xdr:from>
    <xdr:ext cx="352425" cy="438150"/>
    <xdr:sp macro="" textlink="">
      <xdr:nvSpPr>
        <xdr:cNvPr id="36" name="Shape 80">
          <a:extLst>
            <a:ext uri="{FF2B5EF4-FFF2-40B4-BE49-F238E27FC236}">
              <a16:creationId xmlns:a16="http://schemas.microsoft.com/office/drawing/2014/main" id="{D1F7ECA8-C4A0-4356-8DBF-4BBCC01C5C77}"/>
            </a:ext>
          </a:extLst>
        </xdr:cNvPr>
        <xdr:cNvSpPr/>
      </xdr:nvSpPr>
      <xdr:spPr>
        <a:xfrm>
          <a:off x="23850599" y="1476375"/>
          <a:ext cx="35242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17</a:t>
          </a:r>
          <a:endParaRPr sz="1400"/>
        </a:p>
      </xdr:txBody>
    </xdr:sp>
    <xdr:clientData fLocksWithSheet="0"/>
  </xdr:oneCellAnchor>
  <xdr:oneCellAnchor>
    <xdr:from>
      <xdr:col>13</xdr:col>
      <xdr:colOff>533400</xdr:colOff>
      <xdr:row>4</xdr:row>
      <xdr:rowOff>28575</xdr:rowOff>
    </xdr:from>
    <xdr:ext cx="361950" cy="438150"/>
    <xdr:sp macro="" textlink="">
      <xdr:nvSpPr>
        <xdr:cNvPr id="37" name="Shape 80">
          <a:extLst>
            <a:ext uri="{FF2B5EF4-FFF2-40B4-BE49-F238E27FC236}">
              <a16:creationId xmlns:a16="http://schemas.microsoft.com/office/drawing/2014/main" id="{FE2355BF-2E3E-41DA-B1AD-9F130708BFCC}"/>
            </a:ext>
          </a:extLst>
        </xdr:cNvPr>
        <xdr:cNvSpPr/>
      </xdr:nvSpPr>
      <xdr:spPr>
        <a:xfrm>
          <a:off x="22440900" y="1476375"/>
          <a:ext cx="36195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16</a:t>
          </a:r>
          <a:endParaRPr sz="1400"/>
        </a:p>
      </xdr:txBody>
    </xdr:sp>
    <xdr:clientData fLocksWithSheet="0"/>
  </xdr:oneCellAnchor>
  <xdr:oneCellAnchor>
    <xdr:from>
      <xdr:col>12</xdr:col>
      <xdr:colOff>542925</xdr:colOff>
      <xdr:row>4</xdr:row>
      <xdr:rowOff>28575</xdr:rowOff>
    </xdr:from>
    <xdr:ext cx="361950" cy="438150"/>
    <xdr:sp macro="" textlink="">
      <xdr:nvSpPr>
        <xdr:cNvPr id="38" name="Shape 80">
          <a:extLst>
            <a:ext uri="{FF2B5EF4-FFF2-40B4-BE49-F238E27FC236}">
              <a16:creationId xmlns:a16="http://schemas.microsoft.com/office/drawing/2014/main" id="{C56CC609-7ACC-485A-8DAC-E5425F65002F}"/>
            </a:ext>
          </a:extLst>
        </xdr:cNvPr>
        <xdr:cNvSpPr/>
      </xdr:nvSpPr>
      <xdr:spPr>
        <a:xfrm>
          <a:off x="20459700" y="1476375"/>
          <a:ext cx="36195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15</a:t>
          </a:r>
          <a:endParaRPr sz="1400"/>
        </a:p>
      </xdr:txBody>
    </xdr:sp>
    <xdr:clientData fLocksWithSheet="0"/>
  </xdr:oneCellAnchor>
  <xdr:oneCellAnchor>
    <xdr:from>
      <xdr:col>10</xdr:col>
      <xdr:colOff>466725</xdr:colOff>
      <xdr:row>4</xdr:row>
      <xdr:rowOff>28575</xdr:rowOff>
    </xdr:from>
    <xdr:ext cx="390525" cy="438150"/>
    <xdr:sp macro="" textlink="">
      <xdr:nvSpPr>
        <xdr:cNvPr id="39" name="Shape 80">
          <a:extLst>
            <a:ext uri="{FF2B5EF4-FFF2-40B4-BE49-F238E27FC236}">
              <a16:creationId xmlns:a16="http://schemas.microsoft.com/office/drawing/2014/main" id="{7076ACA6-AF0C-4E5A-B91E-ABC0FDD34236}"/>
            </a:ext>
          </a:extLst>
        </xdr:cNvPr>
        <xdr:cNvSpPr/>
      </xdr:nvSpPr>
      <xdr:spPr>
        <a:xfrm>
          <a:off x="17278350" y="1476375"/>
          <a:ext cx="39052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13</a:t>
          </a:r>
          <a:endParaRPr sz="1400"/>
        </a:p>
      </xdr:txBody>
    </xdr:sp>
    <xdr:clientData fLocksWithSheet="0"/>
  </xdr:oneCellAnchor>
  <xdr:oneCellAnchor>
    <xdr:from>
      <xdr:col>9</xdr:col>
      <xdr:colOff>371475</xdr:colOff>
      <xdr:row>4</xdr:row>
      <xdr:rowOff>28575</xdr:rowOff>
    </xdr:from>
    <xdr:ext cx="371475" cy="438150"/>
    <xdr:sp macro="" textlink="">
      <xdr:nvSpPr>
        <xdr:cNvPr id="40" name="Shape 80">
          <a:extLst>
            <a:ext uri="{FF2B5EF4-FFF2-40B4-BE49-F238E27FC236}">
              <a16:creationId xmlns:a16="http://schemas.microsoft.com/office/drawing/2014/main" id="{C5BE22EC-28C4-4C24-860C-6CE5EBA0A463}"/>
            </a:ext>
          </a:extLst>
        </xdr:cNvPr>
        <xdr:cNvSpPr/>
      </xdr:nvSpPr>
      <xdr:spPr>
        <a:xfrm>
          <a:off x="16944975" y="1476375"/>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12</a:t>
          </a:r>
          <a:endParaRPr sz="1400"/>
        </a:p>
      </xdr:txBody>
    </xdr:sp>
    <xdr:clientData fLocksWithSheet="0"/>
  </xdr:oneCellAnchor>
  <xdr:oneCellAnchor>
    <xdr:from>
      <xdr:col>7</xdr:col>
      <xdr:colOff>588169</xdr:colOff>
      <xdr:row>4</xdr:row>
      <xdr:rowOff>23813</xdr:rowOff>
    </xdr:from>
    <xdr:ext cx="361950" cy="438150"/>
    <xdr:sp macro="" textlink="">
      <xdr:nvSpPr>
        <xdr:cNvPr id="41" name="Shape 80">
          <a:extLst>
            <a:ext uri="{FF2B5EF4-FFF2-40B4-BE49-F238E27FC236}">
              <a16:creationId xmlns:a16="http://schemas.microsoft.com/office/drawing/2014/main" id="{585EA72B-5FE0-4C60-9282-D4F1AC4EA2C3}"/>
            </a:ext>
          </a:extLst>
        </xdr:cNvPr>
        <xdr:cNvSpPr/>
      </xdr:nvSpPr>
      <xdr:spPr>
        <a:xfrm>
          <a:off x="13542169" y="1471613"/>
          <a:ext cx="36195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10</a:t>
          </a:r>
          <a:endParaRPr sz="1400"/>
        </a:p>
      </xdr:txBody>
    </xdr:sp>
    <xdr:clientData fLocksWithSheet="0"/>
  </xdr:oneCellAnchor>
  <xdr:oneCellAnchor>
    <xdr:from>
      <xdr:col>34</xdr:col>
      <xdr:colOff>950120</xdr:colOff>
      <xdr:row>4</xdr:row>
      <xdr:rowOff>19050</xdr:rowOff>
    </xdr:from>
    <xdr:ext cx="361950" cy="438150"/>
    <xdr:sp macro="" textlink="">
      <xdr:nvSpPr>
        <xdr:cNvPr id="45" name="Shape 80">
          <a:extLst>
            <a:ext uri="{FF2B5EF4-FFF2-40B4-BE49-F238E27FC236}">
              <a16:creationId xmlns:a16="http://schemas.microsoft.com/office/drawing/2014/main" id="{37B59D81-E253-4A72-BA2D-A0A98E078588}"/>
            </a:ext>
          </a:extLst>
        </xdr:cNvPr>
        <xdr:cNvSpPr/>
      </xdr:nvSpPr>
      <xdr:spPr>
        <a:xfrm>
          <a:off x="47165420" y="1466850"/>
          <a:ext cx="36195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33</a:t>
          </a:r>
          <a:endParaRPr sz="1400"/>
        </a:p>
      </xdr:txBody>
    </xdr:sp>
    <xdr:clientData fLocksWithSheet="0"/>
  </xdr:oneCellAnchor>
  <xdr:oneCellAnchor>
    <xdr:from>
      <xdr:col>32</xdr:col>
      <xdr:colOff>735808</xdr:colOff>
      <xdr:row>4</xdr:row>
      <xdr:rowOff>19050</xdr:rowOff>
    </xdr:from>
    <xdr:ext cx="361950" cy="438150"/>
    <xdr:sp macro="" textlink="">
      <xdr:nvSpPr>
        <xdr:cNvPr id="47" name="Shape 80">
          <a:extLst>
            <a:ext uri="{FF2B5EF4-FFF2-40B4-BE49-F238E27FC236}">
              <a16:creationId xmlns:a16="http://schemas.microsoft.com/office/drawing/2014/main" id="{6DE48EEF-A16D-4755-8E34-3D312D237FC6}"/>
            </a:ext>
          </a:extLst>
        </xdr:cNvPr>
        <xdr:cNvSpPr/>
      </xdr:nvSpPr>
      <xdr:spPr>
        <a:xfrm>
          <a:off x="44969908" y="1466850"/>
          <a:ext cx="36195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32</a:t>
          </a:r>
          <a:endParaRPr sz="1400"/>
        </a:p>
      </xdr:txBody>
    </xdr:sp>
    <xdr:clientData fLocksWithSheet="0"/>
  </xdr:oneCellAnchor>
  <xdr:oneCellAnchor>
    <xdr:from>
      <xdr:col>30</xdr:col>
      <xdr:colOff>990600</xdr:colOff>
      <xdr:row>4</xdr:row>
      <xdr:rowOff>30956</xdr:rowOff>
    </xdr:from>
    <xdr:ext cx="390525" cy="438150"/>
    <xdr:sp macro="" textlink="">
      <xdr:nvSpPr>
        <xdr:cNvPr id="49" name="Shape 80">
          <a:extLst>
            <a:ext uri="{FF2B5EF4-FFF2-40B4-BE49-F238E27FC236}">
              <a16:creationId xmlns:a16="http://schemas.microsoft.com/office/drawing/2014/main" id="{E6B9F244-1828-45A6-95FB-18748141BA27}"/>
            </a:ext>
          </a:extLst>
        </xdr:cNvPr>
        <xdr:cNvSpPr/>
      </xdr:nvSpPr>
      <xdr:spPr>
        <a:xfrm>
          <a:off x="43310175" y="1478756"/>
          <a:ext cx="39052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31</a:t>
          </a:r>
          <a:endParaRPr sz="1400"/>
        </a:p>
      </xdr:txBody>
    </xdr:sp>
    <xdr:clientData fLocksWithSheet="0"/>
  </xdr:oneCellAnchor>
  <xdr:oneCellAnchor>
    <xdr:from>
      <xdr:col>28</xdr:col>
      <xdr:colOff>914400</xdr:colOff>
      <xdr:row>4</xdr:row>
      <xdr:rowOff>28575</xdr:rowOff>
    </xdr:from>
    <xdr:ext cx="361950" cy="438150"/>
    <xdr:sp macro="" textlink="">
      <xdr:nvSpPr>
        <xdr:cNvPr id="51" name="Shape 80">
          <a:extLst>
            <a:ext uri="{FF2B5EF4-FFF2-40B4-BE49-F238E27FC236}">
              <a16:creationId xmlns:a16="http://schemas.microsoft.com/office/drawing/2014/main" id="{6E91C138-A627-4D71-AC54-0892C1E11327}"/>
            </a:ext>
          </a:extLst>
        </xdr:cNvPr>
        <xdr:cNvSpPr/>
      </xdr:nvSpPr>
      <xdr:spPr>
        <a:xfrm>
          <a:off x="41005125" y="1476375"/>
          <a:ext cx="36195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cs typeface="Arial"/>
              <a:sym typeface="Arial"/>
            </a:rPr>
            <a:t>30</a:t>
          </a:r>
          <a:endParaRPr sz="1400"/>
        </a:p>
      </xdr:txBody>
    </xdr:sp>
    <xdr:clientData fLocksWithSheet="0"/>
  </xdr:oneCellAnchor>
  <xdr:oneCellAnchor>
    <xdr:from>
      <xdr:col>48</xdr:col>
      <xdr:colOff>819150</xdr:colOff>
      <xdr:row>4</xdr:row>
      <xdr:rowOff>0</xdr:rowOff>
    </xdr:from>
    <xdr:ext cx="428625" cy="438150"/>
    <xdr:sp macro="" textlink="">
      <xdr:nvSpPr>
        <xdr:cNvPr id="58" name="Shape 80">
          <a:extLst>
            <a:ext uri="{FF2B5EF4-FFF2-40B4-BE49-F238E27FC236}">
              <a16:creationId xmlns:a16="http://schemas.microsoft.com/office/drawing/2014/main" id="{0457C34B-F062-4BFD-812F-37390773883C}"/>
            </a:ext>
            <a:ext uri="{147F2762-F138-4A5C-976F-8EAC2B608ADB}">
              <a16:predDERef xmlns:a16="http://schemas.microsoft.com/office/drawing/2014/main" pred="{6E91C138-A627-4D71-AC54-0892C1E11327}"/>
            </a:ext>
          </a:extLst>
        </xdr:cNvPr>
        <xdr:cNvSpPr/>
      </xdr:nvSpPr>
      <xdr:spPr>
        <a:xfrm>
          <a:off x="68141850" y="1390650"/>
          <a:ext cx="42862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43</a:t>
          </a:r>
          <a:endParaRPr sz="1400"/>
        </a:p>
      </xdr:txBody>
    </xdr:sp>
    <xdr:clientData fLocksWithSheet="0"/>
  </xdr:oneCellAnchor>
  <xdr:oneCellAnchor>
    <xdr:from>
      <xdr:col>47</xdr:col>
      <xdr:colOff>1057275</xdr:colOff>
      <xdr:row>4</xdr:row>
      <xdr:rowOff>9525</xdr:rowOff>
    </xdr:from>
    <xdr:ext cx="361950" cy="438150"/>
    <xdr:sp macro="" textlink="">
      <xdr:nvSpPr>
        <xdr:cNvPr id="59" name="Shape 80">
          <a:extLst>
            <a:ext uri="{FF2B5EF4-FFF2-40B4-BE49-F238E27FC236}">
              <a16:creationId xmlns:a16="http://schemas.microsoft.com/office/drawing/2014/main" id="{7B2085E4-A139-46F7-A14D-9B6E9FE5DA5B}"/>
            </a:ext>
            <a:ext uri="{147F2762-F138-4A5C-976F-8EAC2B608ADB}">
              <a16:predDERef xmlns:a16="http://schemas.microsoft.com/office/drawing/2014/main" pred="{0457C34B-F062-4BFD-812F-37390773883C}"/>
            </a:ext>
          </a:extLst>
        </xdr:cNvPr>
        <xdr:cNvSpPr/>
      </xdr:nvSpPr>
      <xdr:spPr>
        <a:xfrm>
          <a:off x="65960625" y="1400175"/>
          <a:ext cx="36195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42</a:t>
          </a:r>
          <a:endParaRPr sz="1400"/>
        </a:p>
      </xdr:txBody>
    </xdr:sp>
    <xdr:clientData fLocksWithSheet="0"/>
  </xdr:oneCellAnchor>
  <xdr:oneCellAnchor>
    <xdr:from>
      <xdr:col>46</xdr:col>
      <xdr:colOff>390525</xdr:colOff>
      <xdr:row>4</xdr:row>
      <xdr:rowOff>0</xdr:rowOff>
    </xdr:from>
    <xdr:ext cx="352425" cy="438150"/>
    <xdr:sp macro="" textlink="">
      <xdr:nvSpPr>
        <xdr:cNvPr id="60" name="Shape 80">
          <a:extLst>
            <a:ext uri="{FF2B5EF4-FFF2-40B4-BE49-F238E27FC236}">
              <a16:creationId xmlns:a16="http://schemas.microsoft.com/office/drawing/2014/main" id="{71EB2D22-08AE-4108-8386-64CD76C17AF2}"/>
            </a:ext>
          </a:extLst>
        </xdr:cNvPr>
        <xdr:cNvSpPr/>
      </xdr:nvSpPr>
      <xdr:spPr>
        <a:xfrm>
          <a:off x="64255650" y="1390650"/>
          <a:ext cx="35242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41</a:t>
          </a:r>
          <a:endParaRPr sz="1400"/>
        </a:p>
      </xdr:txBody>
    </xdr:sp>
    <xdr:clientData fLocksWithSheet="0"/>
  </xdr:oneCellAnchor>
  <xdr:oneCellAnchor>
    <xdr:from>
      <xdr:col>45</xdr:col>
      <xdr:colOff>752475</xdr:colOff>
      <xdr:row>4</xdr:row>
      <xdr:rowOff>0</xdr:rowOff>
    </xdr:from>
    <xdr:ext cx="381000" cy="438150"/>
    <xdr:sp macro="" textlink="">
      <xdr:nvSpPr>
        <xdr:cNvPr id="61" name="Shape 80">
          <a:extLst>
            <a:ext uri="{FF2B5EF4-FFF2-40B4-BE49-F238E27FC236}">
              <a16:creationId xmlns:a16="http://schemas.microsoft.com/office/drawing/2014/main" id="{6A79FC06-8AE7-48AD-AA17-9A17FF018233}"/>
            </a:ext>
          </a:extLst>
        </xdr:cNvPr>
        <xdr:cNvSpPr/>
      </xdr:nvSpPr>
      <xdr:spPr>
        <a:xfrm>
          <a:off x="62760225" y="1390650"/>
          <a:ext cx="38100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40</a:t>
          </a:r>
          <a:endParaRPr sz="1400"/>
        </a:p>
      </xdr:txBody>
    </xdr:sp>
    <xdr:clientData fLocksWithSheet="0"/>
  </xdr:oneCellAnchor>
  <xdr:oneCellAnchor>
    <xdr:from>
      <xdr:col>44</xdr:col>
      <xdr:colOff>852488</xdr:colOff>
      <xdr:row>4</xdr:row>
      <xdr:rowOff>7144</xdr:rowOff>
    </xdr:from>
    <xdr:ext cx="381000" cy="438150"/>
    <xdr:sp macro="" textlink="">
      <xdr:nvSpPr>
        <xdr:cNvPr id="62" name="Shape 80">
          <a:extLst>
            <a:ext uri="{FF2B5EF4-FFF2-40B4-BE49-F238E27FC236}">
              <a16:creationId xmlns:a16="http://schemas.microsoft.com/office/drawing/2014/main" id="{41652E0F-149F-4F0F-895A-5FCD591C5149}"/>
            </a:ext>
          </a:extLst>
        </xdr:cNvPr>
        <xdr:cNvSpPr/>
      </xdr:nvSpPr>
      <xdr:spPr>
        <a:xfrm>
          <a:off x="60669488" y="1397794"/>
          <a:ext cx="38100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39</a:t>
          </a:r>
          <a:endParaRPr sz="1400"/>
        </a:p>
      </xdr:txBody>
    </xdr:sp>
    <xdr:clientData fLocksWithSheet="0"/>
  </xdr:oneCellAnchor>
  <xdr:oneCellAnchor>
    <xdr:from>
      <xdr:col>43</xdr:col>
      <xdr:colOff>457200</xdr:colOff>
      <xdr:row>4</xdr:row>
      <xdr:rowOff>9525</xdr:rowOff>
    </xdr:from>
    <xdr:ext cx="361950" cy="438150"/>
    <xdr:sp macro="" textlink="">
      <xdr:nvSpPr>
        <xdr:cNvPr id="63" name="Shape 80">
          <a:extLst>
            <a:ext uri="{FF2B5EF4-FFF2-40B4-BE49-F238E27FC236}">
              <a16:creationId xmlns:a16="http://schemas.microsoft.com/office/drawing/2014/main" id="{0ABA2358-4B2E-407F-B6AF-18BD55BA444C}"/>
            </a:ext>
          </a:extLst>
        </xdr:cNvPr>
        <xdr:cNvSpPr/>
      </xdr:nvSpPr>
      <xdr:spPr>
        <a:xfrm>
          <a:off x="60388500" y="1400175"/>
          <a:ext cx="36195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38</a:t>
          </a:r>
          <a:endParaRPr sz="1400"/>
        </a:p>
      </xdr:txBody>
    </xdr:sp>
    <xdr:clientData fLocksWithSheet="0"/>
  </xdr:oneCellAnchor>
  <xdr:oneCellAnchor>
    <xdr:from>
      <xdr:col>42</xdr:col>
      <xdr:colOff>514350</xdr:colOff>
      <xdr:row>4</xdr:row>
      <xdr:rowOff>28575</xdr:rowOff>
    </xdr:from>
    <xdr:ext cx="361950" cy="438150"/>
    <xdr:sp macro="" textlink="">
      <xdr:nvSpPr>
        <xdr:cNvPr id="64" name="Shape 80">
          <a:extLst>
            <a:ext uri="{FF2B5EF4-FFF2-40B4-BE49-F238E27FC236}">
              <a16:creationId xmlns:a16="http://schemas.microsoft.com/office/drawing/2014/main" id="{B7DF9CE0-0612-4E5A-9AB3-41D7C47A74CF}"/>
            </a:ext>
          </a:extLst>
        </xdr:cNvPr>
        <xdr:cNvSpPr/>
      </xdr:nvSpPr>
      <xdr:spPr>
        <a:xfrm>
          <a:off x="62855475" y="1476375"/>
          <a:ext cx="361950"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a:solidFill>
                <a:schemeClr val="lt1"/>
              </a:solidFill>
              <a:latin typeface="Arial"/>
              <a:ea typeface="Arial"/>
              <a:cs typeface="Arial"/>
              <a:sym typeface="Arial"/>
            </a:rPr>
            <a:t>37</a:t>
          </a:r>
          <a:endParaRPr sz="1400"/>
        </a:p>
      </xdr:txBody>
    </xdr:sp>
    <xdr:clientData fLocksWithSheet="0"/>
  </xdr:oneCellAnchor>
  <xdr:oneCellAnchor>
    <xdr:from>
      <xdr:col>22</xdr:col>
      <xdr:colOff>714375</xdr:colOff>
      <xdr:row>4</xdr:row>
      <xdr:rowOff>19050</xdr:rowOff>
    </xdr:from>
    <xdr:ext cx="371475" cy="438150"/>
    <xdr:sp macro="" textlink="">
      <xdr:nvSpPr>
        <xdr:cNvPr id="17" name="Shape 84">
          <a:extLst>
            <a:ext uri="{FF2B5EF4-FFF2-40B4-BE49-F238E27FC236}">
              <a16:creationId xmlns:a16="http://schemas.microsoft.com/office/drawing/2014/main" id="{F30D92DE-D246-4F10-BE04-BDE0ACE75380}"/>
            </a:ext>
          </a:extLst>
        </xdr:cNvPr>
        <xdr:cNvSpPr/>
      </xdr:nvSpPr>
      <xdr:spPr>
        <a:xfrm>
          <a:off x="34394775" y="1409700"/>
          <a:ext cx="371475" cy="438150"/>
        </a:xfrm>
        <a:prstGeom prst="down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s-MX" sz="1400" b="1">
              <a:solidFill>
                <a:schemeClr val="bg1"/>
              </a:solidFill>
            </a:rPr>
            <a:t>25</a:t>
          </a:r>
          <a:endParaRPr sz="1400" b="1">
            <a:solidFill>
              <a:schemeClr val="bg1"/>
            </a:solidFill>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161925</xdr:colOff>
      <xdr:row>4</xdr:row>
      <xdr:rowOff>95250</xdr:rowOff>
    </xdr:from>
    <xdr:ext cx="419100" cy="381000"/>
    <xdr:sp macro="" textlink="">
      <xdr:nvSpPr>
        <xdr:cNvPr id="2" name="Shape 3">
          <a:extLst>
            <a:ext uri="{FF2B5EF4-FFF2-40B4-BE49-F238E27FC236}">
              <a16:creationId xmlns:a16="http://schemas.microsoft.com/office/drawing/2014/main" id="{CAD6B170-83E8-4152-8C81-E76C1F8FE106}"/>
            </a:ext>
          </a:extLst>
        </xdr:cNvPr>
        <xdr:cNvSpPr/>
      </xdr:nvSpPr>
      <xdr:spPr>
        <a:xfrm rot="5400000">
          <a:off x="2971800" y="1057275"/>
          <a:ext cx="381000" cy="4191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a:t>
          </a:r>
          <a:endParaRPr sz="1400" b="1">
            <a:solidFill>
              <a:schemeClr val="bg1"/>
            </a:solidFill>
          </a:endParaRPr>
        </a:p>
      </xdr:txBody>
    </xdr:sp>
    <xdr:clientData fLocksWithSheet="0"/>
  </xdr:oneCellAnchor>
  <xdr:twoCellAnchor editAs="oneCell">
    <xdr:from>
      <xdr:col>1</xdr:col>
      <xdr:colOff>85725</xdr:colOff>
      <xdr:row>0</xdr:row>
      <xdr:rowOff>133350</xdr:rowOff>
    </xdr:from>
    <xdr:to>
      <xdr:col>2</xdr:col>
      <xdr:colOff>715962</xdr:colOff>
      <xdr:row>2</xdr:row>
      <xdr:rowOff>38911</xdr:rowOff>
    </xdr:to>
    <xdr:pic>
      <xdr:nvPicPr>
        <xdr:cNvPr id="23" name="Imagen 9">
          <a:extLst>
            <a:ext uri="{FF2B5EF4-FFF2-40B4-BE49-F238E27FC236}">
              <a16:creationId xmlns:a16="http://schemas.microsoft.com/office/drawing/2014/main" id="{6F19023F-0E0B-4712-8481-9AAE1410B1C9}"/>
            </a:ext>
          </a:extLst>
        </xdr:cNvPr>
        <xdr:cNvPicPr>
          <a:picLocks noChangeAspect="1"/>
        </xdr:cNvPicPr>
      </xdr:nvPicPr>
      <xdr:blipFill>
        <a:blip xmlns:r="http://schemas.openxmlformats.org/officeDocument/2006/relationships" r:embed="rId1"/>
        <a:stretch>
          <a:fillRect/>
        </a:stretch>
      </xdr:blipFill>
      <xdr:spPr>
        <a:xfrm>
          <a:off x="2876550" y="133350"/>
          <a:ext cx="1296987" cy="486586"/>
        </a:xfrm>
        <a:prstGeom prst="rect">
          <a:avLst/>
        </a:prstGeom>
      </xdr:spPr>
    </xdr:pic>
    <xdr:clientData/>
  </xdr:twoCellAnchor>
  <xdr:oneCellAnchor>
    <xdr:from>
      <xdr:col>1</xdr:col>
      <xdr:colOff>152400</xdr:colOff>
      <xdr:row>5</xdr:row>
      <xdr:rowOff>76200</xdr:rowOff>
    </xdr:from>
    <xdr:ext cx="419100" cy="381000"/>
    <xdr:sp macro="" textlink="">
      <xdr:nvSpPr>
        <xdr:cNvPr id="25" name="Shape 3">
          <a:extLst>
            <a:ext uri="{FF2B5EF4-FFF2-40B4-BE49-F238E27FC236}">
              <a16:creationId xmlns:a16="http://schemas.microsoft.com/office/drawing/2014/main" id="{BB0FAFA1-0ADB-44A4-9FE1-82F0FA91180E}"/>
            </a:ext>
          </a:extLst>
        </xdr:cNvPr>
        <xdr:cNvSpPr/>
      </xdr:nvSpPr>
      <xdr:spPr>
        <a:xfrm rot="5400000">
          <a:off x="2962275" y="1581150"/>
          <a:ext cx="381000" cy="4191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2</a:t>
          </a:r>
          <a:endParaRPr sz="1400" b="1">
            <a:solidFill>
              <a:schemeClr val="bg1"/>
            </a:solidFill>
          </a:endParaRPr>
        </a:p>
      </xdr:txBody>
    </xdr:sp>
    <xdr:clientData fLocksWithSheet="0"/>
  </xdr:oneCellAnchor>
  <xdr:oneCellAnchor>
    <xdr:from>
      <xdr:col>1</xdr:col>
      <xdr:colOff>152400</xdr:colOff>
      <xdr:row>6</xdr:row>
      <xdr:rowOff>57150</xdr:rowOff>
    </xdr:from>
    <xdr:ext cx="419100" cy="381000"/>
    <xdr:sp macro="" textlink="">
      <xdr:nvSpPr>
        <xdr:cNvPr id="26" name="Shape 3">
          <a:extLst>
            <a:ext uri="{FF2B5EF4-FFF2-40B4-BE49-F238E27FC236}">
              <a16:creationId xmlns:a16="http://schemas.microsoft.com/office/drawing/2014/main" id="{6010807B-00AC-4E26-938D-4A7191F44B5C}"/>
            </a:ext>
          </a:extLst>
        </xdr:cNvPr>
        <xdr:cNvSpPr/>
      </xdr:nvSpPr>
      <xdr:spPr>
        <a:xfrm rot="5400000">
          <a:off x="2962275" y="2105025"/>
          <a:ext cx="381000" cy="4191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3</a:t>
          </a:r>
          <a:endParaRPr sz="1400" b="1">
            <a:solidFill>
              <a:schemeClr val="bg1"/>
            </a:solidFill>
          </a:endParaRPr>
        </a:p>
      </xdr:txBody>
    </xdr:sp>
    <xdr:clientData fLocksWithSheet="0"/>
  </xdr:oneCellAnchor>
  <xdr:oneCellAnchor>
    <xdr:from>
      <xdr:col>1</xdr:col>
      <xdr:colOff>152400</xdr:colOff>
      <xdr:row>7</xdr:row>
      <xdr:rowOff>57150</xdr:rowOff>
    </xdr:from>
    <xdr:ext cx="419100" cy="381000"/>
    <xdr:sp macro="" textlink="">
      <xdr:nvSpPr>
        <xdr:cNvPr id="27" name="Shape 3">
          <a:extLst>
            <a:ext uri="{FF2B5EF4-FFF2-40B4-BE49-F238E27FC236}">
              <a16:creationId xmlns:a16="http://schemas.microsoft.com/office/drawing/2014/main" id="{D262AB23-F48C-4BF0-923D-A9CC908BA6F4}"/>
            </a:ext>
          </a:extLst>
        </xdr:cNvPr>
        <xdr:cNvSpPr/>
      </xdr:nvSpPr>
      <xdr:spPr>
        <a:xfrm rot="5400000">
          <a:off x="2962275" y="2647950"/>
          <a:ext cx="381000" cy="4191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4</a:t>
          </a:r>
          <a:endParaRPr sz="1400" b="1">
            <a:solidFill>
              <a:schemeClr val="bg1"/>
            </a:solidFill>
          </a:endParaRPr>
        </a:p>
      </xdr:txBody>
    </xdr:sp>
    <xdr:clientData fLocksWithSheet="0"/>
  </xdr:oneCellAnchor>
  <xdr:oneCellAnchor>
    <xdr:from>
      <xdr:col>1</xdr:col>
      <xdr:colOff>161925</xdr:colOff>
      <xdr:row>8</xdr:row>
      <xdr:rowOff>504825</xdr:rowOff>
    </xdr:from>
    <xdr:ext cx="419100" cy="381000"/>
    <xdr:sp macro="" textlink="">
      <xdr:nvSpPr>
        <xdr:cNvPr id="28" name="Shape 3">
          <a:extLst>
            <a:ext uri="{FF2B5EF4-FFF2-40B4-BE49-F238E27FC236}">
              <a16:creationId xmlns:a16="http://schemas.microsoft.com/office/drawing/2014/main" id="{32E6DEE0-3205-4BA4-B729-63AE05530BDF}"/>
            </a:ext>
          </a:extLst>
        </xdr:cNvPr>
        <xdr:cNvSpPr/>
      </xdr:nvSpPr>
      <xdr:spPr>
        <a:xfrm rot="5400000">
          <a:off x="771525" y="3600450"/>
          <a:ext cx="381000" cy="4191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5</a:t>
          </a:r>
          <a:endParaRPr sz="1400" b="1">
            <a:solidFill>
              <a:schemeClr val="bg1"/>
            </a:solidFill>
          </a:endParaRPr>
        </a:p>
      </xdr:txBody>
    </xdr:sp>
    <xdr:clientData fLocksWithSheet="0"/>
  </xdr:oneCellAnchor>
  <xdr:oneCellAnchor>
    <xdr:from>
      <xdr:col>1</xdr:col>
      <xdr:colOff>171450</xdr:colOff>
      <xdr:row>9</xdr:row>
      <xdr:rowOff>76200</xdr:rowOff>
    </xdr:from>
    <xdr:ext cx="419100" cy="381000"/>
    <xdr:sp macro="" textlink="">
      <xdr:nvSpPr>
        <xdr:cNvPr id="29" name="Shape 3">
          <a:extLst>
            <a:ext uri="{FF2B5EF4-FFF2-40B4-BE49-F238E27FC236}">
              <a16:creationId xmlns:a16="http://schemas.microsoft.com/office/drawing/2014/main" id="{397ABBCF-BABC-4E22-A2FB-89A0C3E1A7DE}"/>
            </a:ext>
          </a:extLst>
        </xdr:cNvPr>
        <xdr:cNvSpPr/>
      </xdr:nvSpPr>
      <xdr:spPr>
        <a:xfrm rot="5400000">
          <a:off x="2981325" y="3714750"/>
          <a:ext cx="381000" cy="4191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6</a:t>
          </a:r>
          <a:endParaRPr sz="1400" b="1">
            <a:solidFill>
              <a:schemeClr val="bg1"/>
            </a:solidFill>
          </a:endParaRPr>
        </a:p>
      </xdr:txBody>
    </xdr:sp>
    <xdr:clientData fLocksWithSheet="0"/>
  </xdr:oneCellAnchor>
  <xdr:oneCellAnchor>
    <xdr:from>
      <xdr:col>1</xdr:col>
      <xdr:colOff>161925</xdr:colOff>
      <xdr:row>10</xdr:row>
      <xdr:rowOff>76200</xdr:rowOff>
    </xdr:from>
    <xdr:ext cx="419100" cy="381000"/>
    <xdr:sp macro="" textlink="">
      <xdr:nvSpPr>
        <xdr:cNvPr id="30" name="Shape 3">
          <a:extLst>
            <a:ext uri="{FF2B5EF4-FFF2-40B4-BE49-F238E27FC236}">
              <a16:creationId xmlns:a16="http://schemas.microsoft.com/office/drawing/2014/main" id="{1DFC9BF8-0AE5-4C2E-AD02-B9B4F7DE311B}"/>
            </a:ext>
          </a:extLst>
        </xdr:cNvPr>
        <xdr:cNvSpPr/>
      </xdr:nvSpPr>
      <xdr:spPr>
        <a:xfrm rot="5400000">
          <a:off x="2971800" y="4257675"/>
          <a:ext cx="381000" cy="4191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7</a:t>
          </a:r>
          <a:endParaRPr sz="1400" b="1">
            <a:solidFill>
              <a:schemeClr val="bg1"/>
            </a:solidFill>
          </a:endParaRPr>
        </a:p>
      </xdr:txBody>
    </xdr:sp>
    <xdr:clientData fLocksWithSheet="0"/>
  </xdr:oneCellAnchor>
  <xdr:oneCellAnchor>
    <xdr:from>
      <xdr:col>1</xdr:col>
      <xdr:colOff>171450</xdr:colOff>
      <xdr:row>11</xdr:row>
      <xdr:rowOff>76200</xdr:rowOff>
    </xdr:from>
    <xdr:ext cx="419100" cy="381000"/>
    <xdr:sp macro="" textlink="">
      <xdr:nvSpPr>
        <xdr:cNvPr id="31" name="Shape 3">
          <a:extLst>
            <a:ext uri="{FF2B5EF4-FFF2-40B4-BE49-F238E27FC236}">
              <a16:creationId xmlns:a16="http://schemas.microsoft.com/office/drawing/2014/main" id="{4B238DF7-666E-4B25-9049-38FF04FDFC45}"/>
            </a:ext>
          </a:extLst>
        </xdr:cNvPr>
        <xdr:cNvSpPr/>
      </xdr:nvSpPr>
      <xdr:spPr>
        <a:xfrm rot="5400000">
          <a:off x="2981325" y="4800600"/>
          <a:ext cx="381000" cy="4191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8</a:t>
          </a:r>
          <a:endParaRPr sz="1400" b="1">
            <a:solidFill>
              <a:schemeClr val="bg1"/>
            </a:solidFill>
          </a:endParaRPr>
        </a:p>
      </xdr:txBody>
    </xdr:sp>
    <xdr:clientData fLocksWithSheet="0"/>
  </xdr:oneCellAnchor>
  <xdr:oneCellAnchor>
    <xdr:from>
      <xdr:col>1</xdr:col>
      <xdr:colOff>161925</xdr:colOff>
      <xdr:row>12</xdr:row>
      <xdr:rowOff>104775</xdr:rowOff>
    </xdr:from>
    <xdr:ext cx="419100" cy="381000"/>
    <xdr:sp macro="" textlink="">
      <xdr:nvSpPr>
        <xdr:cNvPr id="32" name="Shape 3">
          <a:extLst>
            <a:ext uri="{FF2B5EF4-FFF2-40B4-BE49-F238E27FC236}">
              <a16:creationId xmlns:a16="http://schemas.microsoft.com/office/drawing/2014/main" id="{8CC9E784-6B74-403D-B2FD-887F616C33F8}"/>
            </a:ext>
          </a:extLst>
        </xdr:cNvPr>
        <xdr:cNvSpPr/>
      </xdr:nvSpPr>
      <xdr:spPr>
        <a:xfrm rot="5400000">
          <a:off x="2971800" y="5372100"/>
          <a:ext cx="381000" cy="4191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9</a:t>
          </a:r>
          <a:endParaRPr sz="1400" b="1">
            <a:solidFill>
              <a:schemeClr val="bg1"/>
            </a:solidFill>
          </a:endParaRPr>
        </a:p>
      </xdr:txBody>
    </xdr:sp>
    <xdr:clientData fLocksWithSheet="0"/>
  </xdr:oneCellAnchor>
  <xdr:oneCellAnchor>
    <xdr:from>
      <xdr:col>1</xdr:col>
      <xdr:colOff>85725</xdr:colOff>
      <xdr:row>13</xdr:row>
      <xdr:rowOff>76200</xdr:rowOff>
    </xdr:from>
    <xdr:ext cx="561974" cy="381000"/>
    <xdr:sp macro="" textlink="">
      <xdr:nvSpPr>
        <xdr:cNvPr id="33" name="Shape 3">
          <a:extLst>
            <a:ext uri="{FF2B5EF4-FFF2-40B4-BE49-F238E27FC236}">
              <a16:creationId xmlns:a16="http://schemas.microsoft.com/office/drawing/2014/main" id="{1775A666-6123-4DD8-80A7-228610B4F7CD}"/>
            </a:ext>
          </a:extLst>
        </xdr:cNvPr>
        <xdr:cNvSpPr/>
      </xdr:nvSpPr>
      <xdr:spPr>
        <a:xfrm rot="5400000">
          <a:off x="2967037" y="5815013"/>
          <a:ext cx="381000" cy="561974"/>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10</a:t>
          </a:r>
          <a:endParaRPr sz="1400" b="1">
            <a:solidFill>
              <a:schemeClr val="bg1"/>
            </a:solidFill>
          </a:endParaRPr>
        </a:p>
      </xdr:txBody>
    </xdr:sp>
    <xdr:clientData fLocksWithSheet="0"/>
  </xdr:oneCellAnchor>
  <xdr:oneCellAnchor>
    <xdr:from>
      <xdr:col>1</xdr:col>
      <xdr:colOff>85725</xdr:colOff>
      <xdr:row>14</xdr:row>
      <xdr:rowOff>66675</xdr:rowOff>
    </xdr:from>
    <xdr:ext cx="581025" cy="381000"/>
    <xdr:sp macro="" textlink="">
      <xdr:nvSpPr>
        <xdr:cNvPr id="34" name="Shape 3">
          <a:extLst>
            <a:ext uri="{FF2B5EF4-FFF2-40B4-BE49-F238E27FC236}">
              <a16:creationId xmlns:a16="http://schemas.microsoft.com/office/drawing/2014/main" id="{01A5BC92-1563-4409-B295-07EBE7378083}"/>
            </a:ext>
          </a:extLst>
        </xdr:cNvPr>
        <xdr:cNvSpPr/>
      </xdr:nvSpPr>
      <xdr:spPr>
        <a:xfrm rot="5400000">
          <a:off x="2976563" y="6338887"/>
          <a:ext cx="381000" cy="581025"/>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11</a:t>
          </a:r>
          <a:endParaRPr sz="1400" b="1">
            <a:solidFill>
              <a:schemeClr val="bg1"/>
            </a:solidFill>
          </a:endParaRPr>
        </a:p>
      </xdr:txBody>
    </xdr:sp>
    <xdr:clientData fLocksWithSheet="0"/>
  </xdr:oneCellAnchor>
  <xdr:oneCellAnchor>
    <xdr:from>
      <xdr:col>1</xdr:col>
      <xdr:colOff>85724</xdr:colOff>
      <xdr:row>15</xdr:row>
      <xdr:rowOff>57150</xdr:rowOff>
    </xdr:from>
    <xdr:ext cx="590551" cy="381000"/>
    <xdr:sp macro="" textlink="">
      <xdr:nvSpPr>
        <xdr:cNvPr id="35" name="Shape 3">
          <a:extLst>
            <a:ext uri="{FF2B5EF4-FFF2-40B4-BE49-F238E27FC236}">
              <a16:creationId xmlns:a16="http://schemas.microsoft.com/office/drawing/2014/main" id="{DB129F9B-E08C-44F8-8378-6E0164C83CCB}"/>
            </a:ext>
          </a:extLst>
        </xdr:cNvPr>
        <xdr:cNvSpPr/>
      </xdr:nvSpPr>
      <xdr:spPr>
        <a:xfrm rot="5400000">
          <a:off x="2981325" y="6915149"/>
          <a:ext cx="381000" cy="590551"/>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12</a:t>
          </a:r>
          <a:endParaRPr sz="1400" b="1">
            <a:solidFill>
              <a:schemeClr val="bg1"/>
            </a:solidFill>
          </a:endParaRPr>
        </a:p>
      </xdr:txBody>
    </xdr:sp>
    <xdr:clientData fLocksWithSheet="0"/>
  </xdr:oneCellAnchor>
  <xdr:oneCellAnchor>
    <xdr:from>
      <xdr:col>1</xdr:col>
      <xdr:colOff>85725</xdr:colOff>
      <xdr:row>16</xdr:row>
      <xdr:rowOff>85725</xdr:rowOff>
    </xdr:from>
    <xdr:ext cx="571500" cy="381000"/>
    <xdr:sp macro="" textlink="">
      <xdr:nvSpPr>
        <xdr:cNvPr id="36" name="Shape 3">
          <a:extLst>
            <a:ext uri="{FF2B5EF4-FFF2-40B4-BE49-F238E27FC236}">
              <a16:creationId xmlns:a16="http://schemas.microsoft.com/office/drawing/2014/main" id="{5CD6F3CF-70AE-45CF-B1F7-7DA6AD1FA729}"/>
            </a:ext>
          </a:extLst>
        </xdr:cNvPr>
        <xdr:cNvSpPr/>
      </xdr:nvSpPr>
      <xdr:spPr>
        <a:xfrm rot="5400000">
          <a:off x="2971800" y="7543800"/>
          <a:ext cx="381000" cy="5715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13</a:t>
          </a:r>
          <a:endParaRPr sz="1400" b="1">
            <a:solidFill>
              <a:schemeClr val="bg1"/>
            </a:solidFill>
          </a:endParaRPr>
        </a:p>
      </xdr:txBody>
    </xdr:sp>
    <xdr:clientData fLocksWithSheet="0"/>
  </xdr:oneCellAnchor>
  <xdr:oneCellAnchor>
    <xdr:from>
      <xdr:col>1</xdr:col>
      <xdr:colOff>85724</xdr:colOff>
      <xdr:row>17</xdr:row>
      <xdr:rowOff>85725</xdr:rowOff>
    </xdr:from>
    <xdr:ext cx="581025" cy="381000"/>
    <xdr:sp macro="" textlink="">
      <xdr:nvSpPr>
        <xdr:cNvPr id="37" name="Shape 3">
          <a:extLst>
            <a:ext uri="{FF2B5EF4-FFF2-40B4-BE49-F238E27FC236}">
              <a16:creationId xmlns:a16="http://schemas.microsoft.com/office/drawing/2014/main" id="{B6D1E11B-B974-4DF9-BE61-BFCCC39C4CB9}"/>
            </a:ext>
          </a:extLst>
        </xdr:cNvPr>
        <xdr:cNvSpPr/>
      </xdr:nvSpPr>
      <xdr:spPr>
        <a:xfrm rot="5400000">
          <a:off x="2976562" y="8129587"/>
          <a:ext cx="381000" cy="581025"/>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14</a:t>
          </a:r>
          <a:endParaRPr sz="1400" b="1">
            <a:solidFill>
              <a:schemeClr val="bg1"/>
            </a:solidFill>
          </a:endParaRPr>
        </a:p>
      </xdr:txBody>
    </xdr:sp>
    <xdr:clientData fLocksWithSheet="0"/>
  </xdr:oneCellAnchor>
  <xdr:oneCellAnchor>
    <xdr:from>
      <xdr:col>1</xdr:col>
      <xdr:colOff>95250</xdr:colOff>
      <xdr:row>18</xdr:row>
      <xdr:rowOff>85725</xdr:rowOff>
    </xdr:from>
    <xdr:ext cx="571499" cy="381000"/>
    <xdr:sp macro="" textlink="">
      <xdr:nvSpPr>
        <xdr:cNvPr id="38" name="Shape 3">
          <a:extLst>
            <a:ext uri="{FF2B5EF4-FFF2-40B4-BE49-F238E27FC236}">
              <a16:creationId xmlns:a16="http://schemas.microsoft.com/office/drawing/2014/main" id="{CD435B4A-3DA7-4436-A94F-A673945654EF}"/>
            </a:ext>
          </a:extLst>
        </xdr:cNvPr>
        <xdr:cNvSpPr/>
      </xdr:nvSpPr>
      <xdr:spPr>
        <a:xfrm rot="5400000">
          <a:off x="2981325" y="8724900"/>
          <a:ext cx="381000" cy="571499"/>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15</a:t>
          </a:r>
          <a:endParaRPr sz="1400" b="1">
            <a:solidFill>
              <a:schemeClr val="bg1"/>
            </a:solidFill>
          </a:endParaRPr>
        </a:p>
      </xdr:txBody>
    </xdr:sp>
    <xdr:clientData fLocksWithSheet="0"/>
  </xdr:oneCellAnchor>
  <xdr:oneCellAnchor>
    <xdr:from>
      <xdr:col>1</xdr:col>
      <xdr:colOff>85724</xdr:colOff>
      <xdr:row>19</xdr:row>
      <xdr:rowOff>85725</xdr:rowOff>
    </xdr:from>
    <xdr:ext cx="581025" cy="381000"/>
    <xdr:sp macro="" textlink="">
      <xdr:nvSpPr>
        <xdr:cNvPr id="39" name="Shape 3">
          <a:extLst>
            <a:ext uri="{FF2B5EF4-FFF2-40B4-BE49-F238E27FC236}">
              <a16:creationId xmlns:a16="http://schemas.microsoft.com/office/drawing/2014/main" id="{DAEFA3FF-A3D4-40AE-8CA7-A02FDA4D1425}"/>
            </a:ext>
          </a:extLst>
        </xdr:cNvPr>
        <xdr:cNvSpPr/>
      </xdr:nvSpPr>
      <xdr:spPr>
        <a:xfrm rot="5400000">
          <a:off x="2976562" y="9310687"/>
          <a:ext cx="381000" cy="581025"/>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16</a:t>
          </a:r>
          <a:endParaRPr sz="1400" b="1">
            <a:solidFill>
              <a:schemeClr val="bg1"/>
            </a:solidFill>
          </a:endParaRPr>
        </a:p>
      </xdr:txBody>
    </xdr:sp>
    <xdr:clientData fLocksWithSheet="0"/>
  </xdr:oneCellAnchor>
  <xdr:oneCellAnchor>
    <xdr:from>
      <xdr:col>1</xdr:col>
      <xdr:colOff>85725</xdr:colOff>
      <xdr:row>20</xdr:row>
      <xdr:rowOff>104775</xdr:rowOff>
    </xdr:from>
    <xdr:ext cx="571500" cy="381000"/>
    <xdr:sp macro="" textlink="">
      <xdr:nvSpPr>
        <xdr:cNvPr id="40" name="Shape 3">
          <a:extLst>
            <a:ext uri="{FF2B5EF4-FFF2-40B4-BE49-F238E27FC236}">
              <a16:creationId xmlns:a16="http://schemas.microsoft.com/office/drawing/2014/main" id="{B83E5797-DA46-4EC6-BB88-031E3E1EF16D}"/>
            </a:ext>
          </a:extLst>
        </xdr:cNvPr>
        <xdr:cNvSpPr/>
      </xdr:nvSpPr>
      <xdr:spPr>
        <a:xfrm rot="5400000">
          <a:off x="2971800" y="9925050"/>
          <a:ext cx="381000" cy="5715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17</a:t>
          </a:r>
          <a:endParaRPr sz="1400" b="1">
            <a:solidFill>
              <a:schemeClr val="bg1"/>
            </a:solidFill>
          </a:endParaRPr>
        </a:p>
      </xdr:txBody>
    </xdr:sp>
    <xdr:clientData fLocksWithSheet="0"/>
  </xdr:oneCellAnchor>
  <xdr:oneCellAnchor>
    <xdr:from>
      <xdr:col>1</xdr:col>
      <xdr:colOff>76199</xdr:colOff>
      <xdr:row>21</xdr:row>
      <xdr:rowOff>76200</xdr:rowOff>
    </xdr:from>
    <xdr:ext cx="581025" cy="381000"/>
    <xdr:sp macro="" textlink="">
      <xdr:nvSpPr>
        <xdr:cNvPr id="41" name="Shape 3">
          <a:extLst>
            <a:ext uri="{FF2B5EF4-FFF2-40B4-BE49-F238E27FC236}">
              <a16:creationId xmlns:a16="http://schemas.microsoft.com/office/drawing/2014/main" id="{C5F4C9B7-4352-4B16-B2E7-322CC05AFB93}"/>
            </a:ext>
          </a:extLst>
        </xdr:cNvPr>
        <xdr:cNvSpPr/>
      </xdr:nvSpPr>
      <xdr:spPr>
        <a:xfrm rot="5400000">
          <a:off x="2967037" y="10482262"/>
          <a:ext cx="381000" cy="581025"/>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18</a:t>
          </a:r>
          <a:endParaRPr sz="1400" b="1">
            <a:solidFill>
              <a:schemeClr val="bg1"/>
            </a:solidFill>
          </a:endParaRPr>
        </a:p>
      </xdr:txBody>
    </xdr:sp>
    <xdr:clientData fLocksWithSheet="0"/>
  </xdr:oneCellAnchor>
  <xdr:oneCellAnchor>
    <xdr:from>
      <xdr:col>1</xdr:col>
      <xdr:colOff>85725</xdr:colOff>
      <xdr:row>22</xdr:row>
      <xdr:rowOff>76200</xdr:rowOff>
    </xdr:from>
    <xdr:ext cx="571500" cy="381000"/>
    <xdr:sp macro="" textlink="">
      <xdr:nvSpPr>
        <xdr:cNvPr id="44" name="Shape 3">
          <a:extLst>
            <a:ext uri="{FF2B5EF4-FFF2-40B4-BE49-F238E27FC236}">
              <a16:creationId xmlns:a16="http://schemas.microsoft.com/office/drawing/2014/main" id="{09CECF8F-E8AA-433F-941C-6F046A5EFFB2}"/>
            </a:ext>
          </a:extLst>
        </xdr:cNvPr>
        <xdr:cNvSpPr/>
      </xdr:nvSpPr>
      <xdr:spPr>
        <a:xfrm rot="5400000">
          <a:off x="2971800" y="11029950"/>
          <a:ext cx="381000" cy="571500"/>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19</a:t>
          </a:r>
          <a:endParaRPr sz="1400" b="1">
            <a:solidFill>
              <a:schemeClr val="bg1"/>
            </a:solidFill>
          </a:endParaRPr>
        </a:p>
      </xdr:txBody>
    </xdr:sp>
    <xdr:clientData fLocksWithSheet="0"/>
  </xdr:oneCellAnchor>
  <xdr:oneCellAnchor>
    <xdr:from>
      <xdr:col>1</xdr:col>
      <xdr:colOff>95250</xdr:colOff>
      <xdr:row>23</xdr:row>
      <xdr:rowOff>76200</xdr:rowOff>
    </xdr:from>
    <xdr:ext cx="561974" cy="381000"/>
    <xdr:sp macro="" textlink="">
      <xdr:nvSpPr>
        <xdr:cNvPr id="45" name="Shape 3">
          <a:extLst>
            <a:ext uri="{FF2B5EF4-FFF2-40B4-BE49-F238E27FC236}">
              <a16:creationId xmlns:a16="http://schemas.microsoft.com/office/drawing/2014/main" id="{99747D4D-B882-43C1-A1AC-EEAAD7D2F73D}"/>
            </a:ext>
          </a:extLst>
        </xdr:cNvPr>
        <xdr:cNvSpPr/>
      </xdr:nvSpPr>
      <xdr:spPr>
        <a:xfrm rot="5400000">
          <a:off x="2976562" y="11558588"/>
          <a:ext cx="381000" cy="561974"/>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20</a:t>
          </a:r>
          <a:endParaRPr sz="1400" b="1">
            <a:solidFill>
              <a:schemeClr val="bg1"/>
            </a:solidFill>
          </a:endParaRPr>
        </a:p>
      </xdr:txBody>
    </xdr:sp>
    <xdr:clientData fLocksWithSheet="0"/>
  </xdr:oneCellAnchor>
  <xdr:oneCellAnchor>
    <xdr:from>
      <xdr:col>1</xdr:col>
      <xdr:colOff>95250</xdr:colOff>
      <xdr:row>24</xdr:row>
      <xdr:rowOff>76200</xdr:rowOff>
    </xdr:from>
    <xdr:ext cx="561974" cy="381000"/>
    <xdr:sp macro="" textlink="">
      <xdr:nvSpPr>
        <xdr:cNvPr id="46" name="Shape 3">
          <a:extLst>
            <a:ext uri="{FF2B5EF4-FFF2-40B4-BE49-F238E27FC236}">
              <a16:creationId xmlns:a16="http://schemas.microsoft.com/office/drawing/2014/main" id="{8F261E67-8157-4A68-A72C-CEB43F437E2D}"/>
            </a:ext>
          </a:extLst>
        </xdr:cNvPr>
        <xdr:cNvSpPr/>
      </xdr:nvSpPr>
      <xdr:spPr>
        <a:xfrm rot="5400000">
          <a:off x="2976562" y="12082463"/>
          <a:ext cx="381000" cy="561974"/>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21</a:t>
          </a:r>
          <a:endParaRPr sz="1400" b="1">
            <a:solidFill>
              <a:schemeClr val="bg1"/>
            </a:solidFill>
          </a:endParaRPr>
        </a:p>
      </xdr:txBody>
    </xdr:sp>
    <xdr:clientData fLocksWithSheet="0"/>
  </xdr:oneCellAnchor>
  <xdr:oneCellAnchor>
    <xdr:from>
      <xdr:col>1</xdr:col>
      <xdr:colOff>104775</xdr:colOff>
      <xdr:row>25</xdr:row>
      <xdr:rowOff>76200</xdr:rowOff>
    </xdr:from>
    <xdr:ext cx="571499" cy="381000"/>
    <xdr:sp macro="" textlink="">
      <xdr:nvSpPr>
        <xdr:cNvPr id="47" name="Shape 3">
          <a:extLst>
            <a:ext uri="{FF2B5EF4-FFF2-40B4-BE49-F238E27FC236}">
              <a16:creationId xmlns:a16="http://schemas.microsoft.com/office/drawing/2014/main" id="{58134465-D34C-4450-9AFE-2EFD8F1BB148}"/>
            </a:ext>
          </a:extLst>
        </xdr:cNvPr>
        <xdr:cNvSpPr/>
      </xdr:nvSpPr>
      <xdr:spPr>
        <a:xfrm rot="5400000">
          <a:off x="2990850" y="12601575"/>
          <a:ext cx="381000" cy="571499"/>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22</a:t>
          </a:r>
          <a:endParaRPr sz="1400" b="1">
            <a:solidFill>
              <a:schemeClr val="bg1"/>
            </a:solidFill>
          </a:endParaRPr>
        </a:p>
      </xdr:txBody>
    </xdr:sp>
    <xdr:clientData fLocksWithSheet="0"/>
  </xdr:oneCellAnchor>
  <xdr:oneCellAnchor>
    <xdr:from>
      <xdr:col>1</xdr:col>
      <xdr:colOff>95250</xdr:colOff>
      <xdr:row>26</xdr:row>
      <xdr:rowOff>66676</xdr:rowOff>
    </xdr:from>
    <xdr:ext cx="571499" cy="381000"/>
    <xdr:sp macro="" textlink="">
      <xdr:nvSpPr>
        <xdr:cNvPr id="49" name="Shape 3">
          <a:extLst>
            <a:ext uri="{FF2B5EF4-FFF2-40B4-BE49-F238E27FC236}">
              <a16:creationId xmlns:a16="http://schemas.microsoft.com/office/drawing/2014/main" id="{FB881A0C-79BB-48F8-AC34-18B5150C4E81}"/>
            </a:ext>
          </a:extLst>
        </xdr:cNvPr>
        <xdr:cNvSpPr/>
      </xdr:nvSpPr>
      <xdr:spPr>
        <a:xfrm rot="5400000">
          <a:off x="2981325" y="13115926"/>
          <a:ext cx="381000" cy="571499"/>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23</a:t>
          </a:r>
          <a:endParaRPr sz="1400" b="1">
            <a:solidFill>
              <a:schemeClr val="bg1"/>
            </a:solidFill>
          </a:endParaRPr>
        </a:p>
      </xdr:txBody>
    </xdr:sp>
    <xdr:clientData fLocksWithSheet="0"/>
  </xdr:oneCellAnchor>
  <xdr:oneCellAnchor>
    <xdr:from>
      <xdr:col>1</xdr:col>
      <xdr:colOff>95250</xdr:colOff>
      <xdr:row>27</xdr:row>
      <xdr:rowOff>76201</xdr:rowOff>
    </xdr:from>
    <xdr:ext cx="571499" cy="381000"/>
    <xdr:sp macro="" textlink="">
      <xdr:nvSpPr>
        <xdr:cNvPr id="50" name="Shape 3">
          <a:extLst>
            <a:ext uri="{FF2B5EF4-FFF2-40B4-BE49-F238E27FC236}">
              <a16:creationId xmlns:a16="http://schemas.microsoft.com/office/drawing/2014/main" id="{BED99101-A788-451D-B7E1-95DE886BC187}"/>
            </a:ext>
          </a:extLst>
        </xdr:cNvPr>
        <xdr:cNvSpPr/>
      </xdr:nvSpPr>
      <xdr:spPr>
        <a:xfrm rot="5400000">
          <a:off x="2981325" y="13649326"/>
          <a:ext cx="381000" cy="571499"/>
        </a:xfrm>
        <a:prstGeom prst="upArrowCallout">
          <a:avLst>
            <a:gd name="adj1" fmla="val 25000"/>
            <a:gd name="adj2" fmla="val 25000"/>
            <a:gd name="adj3" fmla="val 25000"/>
            <a:gd name="adj4" fmla="val 64977"/>
          </a:avLst>
        </a:prstGeom>
        <a:solidFill>
          <a:srgbClr val="7F7F7F"/>
        </a:solidFill>
        <a:ln w="19050" cap="flat" cmpd="sng">
          <a:solidFill>
            <a:srgbClr val="7030A0"/>
          </a:solidFill>
          <a:prstDash val="solid"/>
          <a:miter lim="800000"/>
          <a:headEnd type="none" w="sm" len="sm"/>
          <a:tailEnd type="none" w="sm" len="sm"/>
        </a:ln>
      </xdr:spPr>
      <xdr:txBody>
        <a:bodyPr spcFirstLastPara="1" vert="vert270" wrap="square" lIns="91425" tIns="91425" rIns="91425" bIns="91425" anchor="ctr" anchorCtr="0">
          <a:noAutofit/>
        </a:bodyPr>
        <a:lstStyle/>
        <a:p>
          <a:pPr marL="0" lvl="0" indent="0" algn="l" rtl="0">
            <a:spcBef>
              <a:spcPts val="0"/>
            </a:spcBef>
            <a:spcAft>
              <a:spcPts val="0"/>
            </a:spcAft>
            <a:buNone/>
          </a:pPr>
          <a:r>
            <a:rPr lang="es-ES" sz="1400" b="1">
              <a:solidFill>
                <a:schemeClr val="bg1"/>
              </a:solidFill>
            </a:rPr>
            <a:t>24</a:t>
          </a:r>
          <a:endParaRPr sz="1400" b="1">
            <a:solidFill>
              <a:schemeClr val="bg1"/>
            </a:solidFill>
          </a:endParaRPr>
        </a:p>
      </xdr:txBody>
    </xdr:sp>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0</xdr:rowOff>
    </xdr:from>
    <xdr:to>
      <xdr:col>2</xdr:col>
      <xdr:colOff>688587</xdr:colOff>
      <xdr:row>2</xdr:row>
      <xdr:rowOff>61765</xdr:rowOff>
    </xdr:to>
    <xdr:pic>
      <xdr:nvPicPr>
        <xdr:cNvPr id="2" name="Imagen 1">
          <a:extLst>
            <a:ext uri="{FF2B5EF4-FFF2-40B4-BE49-F238E27FC236}">
              <a16:creationId xmlns:a16="http://schemas.microsoft.com/office/drawing/2014/main" id="{9CEA77D0-5B4C-5782-BF0E-FBD0186C6A97}"/>
            </a:ext>
          </a:extLst>
        </xdr:cNvPr>
        <xdr:cNvPicPr>
          <a:picLocks noChangeAspect="1"/>
        </xdr:cNvPicPr>
      </xdr:nvPicPr>
      <xdr:blipFill>
        <a:blip xmlns:r="http://schemas.openxmlformats.org/officeDocument/2006/relationships" r:embed="rId1"/>
        <a:stretch>
          <a:fillRect/>
        </a:stretch>
      </xdr:blipFill>
      <xdr:spPr>
        <a:xfrm>
          <a:off x="66675" y="0"/>
          <a:ext cx="1383912" cy="4999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8:AY41" totalsRowShown="0" dataDxfId="52" headerRowBorderDxfId="53" tableBorderDxfId="51">
  <autoFilter ref="A8:AY41" xr:uid="{00000000-0009-0000-0100-000002000000}"/>
  <tableColumns count="51">
    <tableColumn id="1" xr3:uid="{00000000-0010-0000-0000-000001000000}" name="Columna1" dataDxfId="50" dataCellStyle="Normal 2"/>
    <tableColumn id="2" xr3:uid="{00000000-0010-0000-0000-000002000000}" name="Columna2" dataDxfId="49" dataCellStyle="Normal 2"/>
    <tableColumn id="3" xr3:uid="{00000000-0010-0000-0000-000003000000}" name="Columna3" dataDxfId="48" dataCellStyle="Normal 2"/>
    <tableColumn id="4" xr3:uid="{00000000-0010-0000-0000-000004000000}" name="Columna4" dataDxfId="47" dataCellStyle="Normal 2"/>
    <tableColumn id="5" xr3:uid="{00000000-0010-0000-0000-000005000000}" name="Columna5" dataDxfId="46" dataCellStyle="Normal 2"/>
    <tableColumn id="6" xr3:uid="{00000000-0010-0000-0000-000006000000}" name="Columna6" dataDxfId="45" dataCellStyle="Normal 2"/>
    <tableColumn id="7" xr3:uid="{00000000-0010-0000-0000-000007000000}" name="Columna7" dataDxfId="44" dataCellStyle="Normal 2"/>
    <tableColumn id="8" xr3:uid="{00000000-0010-0000-0000-000008000000}" name="Columna8" dataDxfId="43" dataCellStyle="Normal 2"/>
    <tableColumn id="9" xr3:uid="{00000000-0010-0000-0000-000009000000}" name="Columna9" dataDxfId="42" dataCellStyle="Normal 2"/>
    <tableColumn id="10" xr3:uid="{00000000-0010-0000-0000-00000A000000}" name="Columna10" dataDxfId="41" dataCellStyle="Normal 2"/>
    <tableColumn id="11" xr3:uid="{00000000-0010-0000-0000-00000B000000}" name="Columna11" dataDxfId="40" dataCellStyle="Normal 2"/>
    <tableColumn id="12" xr3:uid="{00000000-0010-0000-0000-00000C000000}" name="Columna12" dataDxfId="39" dataCellStyle="Moneda"/>
    <tableColumn id="13" xr3:uid="{00000000-0010-0000-0000-00000D000000}" name="Columna13" dataDxfId="38" dataCellStyle="Moneda"/>
    <tableColumn id="14" xr3:uid="{00000000-0010-0000-0000-00000E000000}" name="Columna14" dataDxfId="37" dataCellStyle="Moneda"/>
    <tableColumn id="15" xr3:uid="{00000000-0010-0000-0000-00000F000000}" name="Columna15" dataDxfId="36" dataCellStyle="Moneda"/>
    <tableColumn id="16" xr3:uid="{00000000-0010-0000-0000-000010000000}" name="Columna16" dataDxfId="35" dataCellStyle="Moneda"/>
    <tableColumn id="17" xr3:uid="{00000000-0010-0000-0000-000011000000}" name="Columna17" dataDxfId="34" dataCellStyle="Moneda"/>
    <tableColumn id="18" xr3:uid="{00000000-0010-0000-0000-000012000000}" name="Columna18" dataDxfId="33" dataCellStyle="Moneda"/>
    <tableColumn id="19" xr3:uid="{00000000-0010-0000-0000-000013000000}" name="Columna19" dataDxfId="32" dataCellStyle="Moneda"/>
    <tableColumn id="20" xr3:uid="{00000000-0010-0000-0000-000014000000}" name="Columna20" dataDxfId="31" dataCellStyle="Moneda">
      <calculatedColumnFormula>Tabla2[[#This Row],[Columna12]]+Tabla2[[#This Row],[Columna13]]+Tabla2[[#This Row],[Columna14]]+Tabla2[[#This Row],[Columna15]]+Tabla2[[#This Row],[Columna16]]+Tabla2[[#This Row],[Columna17]]+Tabla2[[#This Row],[Columna18]]+Tabla2[[#This Row],[Columna19]]</calculatedColumnFormula>
    </tableColumn>
    <tableColumn id="21" xr3:uid="{00000000-0010-0000-0000-000015000000}" name="Columna21" dataDxfId="30" dataCellStyle="Normal 2"/>
    <tableColumn id="22" xr3:uid="{00000000-0010-0000-0000-000016000000}" name="Columna22" dataDxfId="29" dataCellStyle="Normal 2"/>
    <tableColumn id="23" xr3:uid="{00000000-0010-0000-0000-000017000000}" name="Columna23" dataDxfId="28" dataCellStyle="Normal 2"/>
    <tableColumn id="24" xr3:uid="{00000000-0010-0000-0000-000018000000}" name="Columna24" dataDxfId="27" dataCellStyle="Porcentaje"/>
    <tableColumn id="25" xr3:uid="{00000000-0010-0000-0000-000019000000}" name="Columna25" dataDxfId="26" dataCellStyle="Porcentaje"/>
    <tableColumn id="26" xr3:uid="{00000000-0010-0000-0000-00001A000000}" name="Columna26" dataDxfId="25" dataCellStyle="Moneda"/>
    <tableColumn id="27" xr3:uid="{00000000-0010-0000-0000-00001B000000}" name="Columna27" dataDxfId="24" dataCellStyle="Moneda"/>
    <tableColumn id="28" xr3:uid="{00000000-0010-0000-0000-00001C000000}" name="Columna28" dataDxfId="23" dataCellStyle="Moneda"/>
    <tableColumn id="29" xr3:uid="{00000000-0010-0000-0000-00001D000000}" name="Columna29" dataDxfId="22" dataCellStyle="Moneda"/>
    <tableColumn id="30" xr3:uid="{00000000-0010-0000-0000-00001E000000}" name="Columna30" dataDxfId="21" dataCellStyle="Moneda"/>
    <tableColumn id="31" xr3:uid="{00000000-0010-0000-0000-00001F000000}" name="Columna31" dataDxfId="20" dataCellStyle="Moneda"/>
    <tableColumn id="32" xr3:uid="{00000000-0010-0000-0000-000020000000}" name="Columna32" dataDxfId="19" dataCellStyle="Moneda"/>
    <tableColumn id="33" xr3:uid="{00000000-0010-0000-0000-000021000000}" name="Columna33" dataDxfId="18" dataCellStyle="Moneda"/>
    <tableColumn id="34" xr3:uid="{00000000-0010-0000-0000-000022000000}" name="Columna34" dataDxfId="17" dataCellStyle="Moneda"/>
    <tableColumn id="35" xr3:uid="{00000000-0010-0000-0000-000023000000}" name="Columna35" dataDxfId="16" dataCellStyle="Moneda"/>
    <tableColumn id="36" xr3:uid="{00000000-0010-0000-0000-000024000000}" name="Columna36" dataDxfId="15" dataCellStyle="Moneda"/>
    <tableColumn id="37" xr3:uid="{00000000-0010-0000-0000-000025000000}" name="Columna37" dataDxfId="14" dataCellStyle="Moneda"/>
    <tableColumn id="38" xr3:uid="{00000000-0010-0000-0000-000026000000}" name="Columna38" dataDxfId="13" dataCellStyle="Moneda"/>
    <tableColumn id="39" xr3:uid="{00000000-0010-0000-0000-000027000000}" name="Columna39" dataDxfId="12" dataCellStyle="Moneda"/>
    <tableColumn id="40" xr3:uid="{00000000-0010-0000-0000-000028000000}" name="Columna40" dataDxfId="11" dataCellStyle="Moneda"/>
    <tableColumn id="41" xr3:uid="{00000000-0010-0000-0000-000029000000}" name="Columna41" dataDxfId="10" dataCellStyle="Moneda"/>
    <tableColumn id="42" xr3:uid="{00000000-0010-0000-0000-00002A000000}" name="Columna42" dataDxfId="9" dataCellStyle="Moneda"/>
    <tableColumn id="43" xr3:uid="{00000000-0010-0000-0000-00002B000000}" name="Columna43" dataDxfId="8" dataCellStyle="Moneda">
      <calculatedColumnFormula>Tabla2[[#This Row],[Columna26]]-AB9</calculatedColumnFormula>
    </tableColumn>
    <tableColumn id="44" xr3:uid="{00000000-0010-0000-0000-00002C000000}" name="Columna44" dataDxfId="7" dataCellStyle="Normal 2"/>
    <tableColumn id="45" xr3:uid="{00000000-0010-0000-0000-00002D000000}" name="Columna45" dataDxfId="6" dataCellStyle="Normal 2"/>
    <tableColumn id="46" xr3:uid="{00000000-0010-0000-0000-00002E000000}" name="Columna46" dataDxfId="5" dataCellStyle="Normal 2"/>
    <tableColumn id="47" xr3:uid="{00000000-0010-0000-0000-00002F000000}" name="Columna47" dataDxfId="4" dataCellStyle="Normal 2"/>
    <tableColumn id="48" xr3:uid="{00000000-0010-0000-0000-000030000000}" name="Columna48" dataDxfId="3" dataCellStyle="Normal 2"/>
    <tableColumn id="49" xr3:uid="{00000000-0010-0000-0000-000031000000}" name="Columna49" dataDxfId="2" dataCellStyle="Normal 2"/>
    <tableColumn id="50" xr3:uid="{00000000-0010-0000-0000-000032000000}" name="Columna50" dataDxfId="1" dataCellStyle="Normal 2"/>
    <tableColumn id="51" xr3:uid="{00000000-0010-0000-0000-000033000000}" name="Columna51" dataDxfId="0" dataCellStyle="Normal 2"/>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B50D7F"/>
  </sheetPr>
  <dimension ref="B5:G86"/>
  <sheetViews>
    <sheetView topLeftCell="A85" workbookViewId="0">
      <selection activeCell="D101" sqref="D101"/>
    </sheetView>
  </sheetViews>
  <sheetFormatPr baseColWidth="10" defaultColWidth="11.375" defaultRowHeight="12.75"/>
  <cols>
    <col min="1" max="1" width="1.625" style="30" customWidth="1"/>
    <col min="2" max="2" width="10" style="30" customWidth="1"/>
    <col min="3" max="3" width="45.375" style="30" customWidth="1"/>
    <col min="4" max="4" width="121.875" style="30" customWidth="1"/>
    <col min="5" max="16384" width="11.375" style="30"/>
  </cols>
  <sheetData>
    <row r="5" spans="2:4" s="26" customFormat="1" ht="57" customHeight="1">
      <c r="B5" s="180" t="s">
        <v>0</v>
      </c>
      <c r="C5" s="181"/>
      <c r="D5" s="181"/>
    </row>
    <row r="6" spans="2:4" s="28" customFormat="1" ht="15" customHeight="1">
      <c r="B6" s="27"/>
    </row>
    <row r="7" spans="2:4" s="26" customFormat="1" ht="154.5" customHeight="1">
      <c r="B7" s="182" t="s">
        <v>1</v>
      </c>
      <c r="C7" s="183"/>
      <c r="D7" s="184"/>
    </row>
    <row r="8" spans="2:4" s="28" customFormat="1" ht="15" customHeight="1">
      <c r="B8" s="27"/>
      <c r="D8" s="63"/>
    </row>
    <row r="9" spans="2:4" s="28" customFormat="1" ht="15" customHeight="1">
      <c r="B9" s="27"/>
    </row>
    <row r="10" spans="2:4" ht="15" customHeight="1">
      <c r="B10" s="29" t="s">
        <v>2</v>
      </c>
      <c r="C10" s="29" t="s">
        <v>3</v>
      </c>
      <c r="D10" s="29" t="s">
        <v>4</v>
      </c>
    </row>
    <row r="11" spans="2:4" ht="45" customHeight="1">
      <c r="B11" s="31"/>
      <c r="C11" s="32" t="s">
        <v>5</v>
      </c>
      <c r="D11" s="33" t="s">
        <v>6</v>
      </c>
    </row>
    <row r="12" spans="2:4" ht="45" customHeight="1">
      <c r="B12" s="31"/>
      <c r="C12" s="32" t="s">
        <v>7</v>
      </c>
      <c r="D12" s="33" t="s">
        <v>8</v>
      </c>
    </row>
    <row r="13" spans="2:4" s="28" customFormat="1" ht="15" customHeight="1">
      <c r="B13" s="27"/>
    </row>
    <row r="14" spans="2:4" ht="39" customHeight="1">
      <c r="B14" s="185" t="s">
        <v>9</v>
      </c>
      <c r="C14" s="186"/>
      <c r="D14" s="187"/>
    </row>
    <row r="15" spans="2:4" s="28" customFormat="1" ht="15" customHeight="1">
      <c r="B15" s="27"/>
    </row>
    <row r="16" spans="2:4" ht="174" customHeight="1">
      <c r="B16" s="188" t="s">
        <v>10</v>
      </c>
      <c r="C16" s="189"/>
      <c r="D16" s="190"/>
    </row>
    <row r="17" spans="2:7" s="28" customFormat="1" ht="15" customHeight="1">
      <c r="B17" s="27"/>
    </row>
    <row r="18" spans="2:7" ht="58.5" customHeight="1">
      <c r="B18" s="31"/>
      <c r="C18" s="32" t="s">
        <v>11</v>
      </c>
      <c r="D18" s="34" t="s">
        <v>12</v>
      </c>
    </row>
    <row r="19" spans="2:7" ht="45" customHeight="1">
      <c r="B19" s="35"/>
      <c r="C19" s="36" t="s">
        <v>13</v>
      </c>
      <c r="D19" s="59" t="s">
        <v>14</v>
      </c>
    </row>
    <row r="20" spans="2:7" ht="159" customHeight="1">
      <c r="B20" s="31"/>
      <c r="C20" s="36" t="s">
        <v>15</v>
      </c>
      <c r="D20" s="59" t="s">
        <v>16</v>
      </c>
    </row>
    <row r="21" spans="2:7" ht="45" customHeight="1">
      <c r="B21" s="35"/>
      <c r="C21" s="36" t="s">
        <v>17</v>
      </c>
      <c r="D21" s="34" t="s">
        <v>18</v>
      </c>
    </row>
    <row r="22" spans="2:7" ht="45" customHeight="1">
      <c r="B22" s="37"/>
      <c r="C22" s="36" t="s">
        <v>19</v>
      </c>
      <c r="D22" s="34" t="s">
        <v>20</v>
      </c>
    </row>
    <row r="23" spans="2:7" ht="45" customHeight="1">
      <c r="B23" s="35"/>
      <c r="C23" s="36" t="s">
        <v>21</v>
      </c>
      <c r="D23" s="36" t="s">
        <v>22</v>
      </c>
    </row>
    <row r="24" spans="2:7" ht="45" customHeight="1">
      <c r="B24" s="35"/>
      <c r="C24" s="36" t="s">
        <v>23</v>
      </c>
      <c r="D24" s="34" t="s">
        <v>24</v>
      </c>
    </row>
    <row r="25" spans="2:7" ht="45" customHeight="1">
      <c r="B25" s="37"/>
      <c r="C25" s="36" t="s">
        <v>25</v>
      </c>
      <c r="D25" s="34" t="s">
        <v>26</v>
      </c>
    </row>
    <row r="26" spans="2:7" ht="143.25" customHeight="1">
      <c r="B26" s="35"/>
      <c r="C26" s="36" t="s">
        <v>27</v>
      </c>
      <c r="D26" s="59" t="s">
        <v>28</v>
      </c>
      <c r="E26" s="191"/>
      <c r="F26" s="191"/>
      <c r="G26" s="191"/>
    </row>
    <row r="27" spans="2:7" ht="45" customHeight="1">
      <c r="B27" s="35"/>
      <c r="C27" s="36" t="s">
        <v>29</v>
      </c>
      <c r="D27" s="34" t="s">
        <v>30</v>
      </c>
      <c r="E27" s="192"/>
      <c r="F27" s="192"/>
      <c r="G27" s="192"/>
    </row>
    <row r="28" spans="2:7" ht="61.5" customHeight="1">
      <c r="B28" s="35"/>
      <c r="C28" s="36" t="s">
        <v>31</v>
      </c>
      <c r="D28" s="59" t="s">
        <v>32</v>
      </c>
    </row>
    <row r="29" spans="2:7" s="28" customFormat="1" ht="15" customHeight="1">
      <c r="B29" s="27"/>
    </row>
    <row r="30" spans="2:7" ht="39" customHeight="1">
      <c r="B30" s="185" t="s">
        <v>33</v>
      </c>
      <c r="C30" s="186"/>
      <c r="D30" s="187"/>
    </row>
    <row r="31" spans="2:7" s="28" customFormat="1" ht="15" customHeight="1">
      <c r="B31" s="27"/>
    </row>
    <row r="32" spans="2:7" ht="106.5" customHeight="1">
      <c r="B32" s="188" t="s">
        <v>34</v>
      </c>
      <c r="C32" s="189"/>
      <c r="D32" s="190"/>
    </row>
    <row r="33" spans="2:4" s="28" customFormat="1" ht="15" customHeight="1">
      <c r="B33" s="27"/>
    </row>
    <row r="34" spans="2:4" ht="45" customHeight="1">
      <c r="B34" s="35"/>
      <c r="C34" s="36" t="s">
        <v>35</v>
      </c>
      <c r="D34" s="34" t="s">
        <v>36</v>
      </c>
    </row>
    <row r="35" spans="2:4" ht="45" customHeight="1">
      <c r="B35" s="35"/>
      <c r="C35" s="36" t="s">
        <v>37</v>
      </c>
      <c r="D35" s="34" t="s">
        <v>38</v>
      </c>
    </row>
    <row r="36" spans="2:4" ht="45" customHeight="1">
      <c r="B36" s="37"/>
      <c r="C36" s="36" t="s">
        <v>39</v>
      </c>
      <c r="D36" s="34" t="s">
        <v>40</v>
      </c>
    </row>
    <row r="37" spans="2:4" ht="45" customHeight="1">
      <c r="B37" s="37"/>
      <c r="C37" s="36" t="s">
        <v>41</v>
      </c>
      <c r="D37" s="34" t="s">
        <v>42</v>
      </c>
    </row>
    <row r="38" spans="2:4" ht="45" customHeight="1">
      <c r="B38" s="35"/>
      <c r="C38" s="36" t="s">
        <v>43</v>
      </c>
      <c r="D38" s="34" t="s">
        <v>44</v>
      </c>
    </row>
    <row r="39" spans="2:4" ht="45" customHeight="1">
      <c r="B39" s="35"/>
      <c r="C39" s="36" t="s">
        <v>45</v>
      </c>
      <c r="D39" s="34" t="s">
        <v>46</v>
      </c>
    </row>
    <row r="40" spans="2:4" ht="45" customHeight="1">
      <c r="B40" s="35"/>
      <c r="C40" s="36" t="s">
        <v>47</v>
      </c>
      <c r="D40" s="34" t="s">
        <v>48</v>
      </c>
    </row>
    <row r="41" spans="2:4" ht="45" customHeight="1">
      <c r="B41" s="35"/>
      <c r="C41" s="36" t="s">
        <v>49</v>
      </c>
      <c r="D41" s="34" t="s">
        <v>50</v>
      </c>
    </row>
    <row r="42" spans="2:4" ht="45" customHeight="1">
      <c r="B42" s="35"/>
      <c r="C42" s="36" t="s">
        <v>51</v>
      </c>
      <c r="D42" s="34" t="s">
        <v>52</v>
      </c>
    </row>
    <row r="43" spans="2:4" s="28" customFormat="1" ht="15" customHeight="1">
      <c r="B43" s="27"/>
    </row>
    <row r="44" spans="2:4" s="28" customFormat="1" ht="39" customHeight="1">
      <c r="B44" s="185" t="s">
        <v>53</v>
      </c>
      <c r="C44" s="186"/>
      <c r="D44" s="187"/>
    </row>
    <row r="45" spans="2:4" s="28" customFormat="1" ht="15" customHeight="1">
      <c r="B45" s="27"/>
    </row>
    <row r="46" spans="2:4" s="28" customFormat="1" ht="28.5" customHeight="1">
      <c r="B46" s="182" t="s">
        <v>54</v>
      </c>
      <c r="C46" s="183"/>
      <c r="D46" s="184"/>
    </row>
    <row r="47" spans="2:4" s="28" customFormat="1" ht="15" customHeight="1">
      <c r="B47" s="27"/>
    </row>
    <row r="48" spans="2:4" ht="45.6" customHeight="1">
      <c r="B48" s="35"/>
      <c r="C48" s="36" t="s">
        <v>55</v>
      </c>
      <c r="D48" s="34" t="s">
        <v>56</v>
      </c>
    </row>
    <row r="49" spans="2:4" ht="45.6" customHeight="1">
      <c r="B49" s="35"/>
      <c r="C49" s="36" t="s">
        <v>57</v>
      </c>
      <c r="D49" s="34" t="s">
        <v>58</v>
      </c>
    </row>
    <row r="50" spans="2:4" ht="145.15" customHeight="1">
      <c r="B50" s="35"/>
      <c r="C50" s="36" t="s">
        <v>59</v>
      </c>
      <c r="D50" s="59" t="s">
        <v>60</v>
      </c>
    </row>
    <row r="51" spans="2:4" ht="42" customHeight="1">
      <c r="B51" s="35"/>
      <c r="C51" s="36" t="s">
        <v>61</v>
      </c>
      <c r="D51" s="34" t="s">
        <v>62</v>
      </c>
    </row>
    <row r="52" spans="2:4" ht="43.5" customHeight="1">
      <c r="B52" s="35"/>
      <c r="C52" s="36" t="s">
        <v>63</v>
      </c>
      <c r="D52" s="34" t="s">
        <v>64</v>
      </c>
    </row>
    <row r="53" spans="2:4" s="28" customFormat="1" ht="15" customHeight="1">
      <c r="B53" s="27"/>
    </row>
    <row r="54" spans="2:4" s="28" customFormat="1" ht="39" customHeight="1">
      <c r="B54" s="185" t="s">
        <v>65</v>
      </c>
      <c r="C54" s="186"/>
      <c r="D54" s="187"/>
    </row>
    <row r="55" spans="2:4" s="28" customFormat="1" ht="15" customHeight="1">
      <c r="B55" s="27"/>
    </row>
    <row r="56" spans="2:4" s="28" customFormat="1" ht="158.25" customHeight="1">
      <c r="B56" s="188" t="s">
        <v>66</v>
      </c>
      <c r="C56" s="189"/>
      <c r="D56" s="190"/>
    </row>
    <row r="57" spans="2:4" s="28" customFormat="1" ht="15" customHeight="1">
      <c r="B57" s="27"/>
    </row>
    <row r="58" spans="2:4" ht="43.5" customHeight="1">
      <c r="B58" s="35"/>
      <c r="C58" s="36" t="s">
        <v>67</v>
      </c>
      <c r="D58" s="36" t="s">
        <v>68</v>
      </c>
    </row>
    <row r="59" spans="2:4" ht="43.5" customHeight="1">
      <c r="B59" s="35"/>
      <c r="C59" s="36" t="s">
        <v>69</v>
      </c>
      <c r="D59" s="36" t="s">
        <v>70</v>
      </c>
    </row>
    <row r="60" spans="2:4" ht="43.5" customHeight="1">
      <c r="B60" s="35"/>
      <c r="C60" s="36" t="s">
        <v>71</v>
      </c>
      <c r="D60" s="36" t="s">
        <v>72</v>
      </c>
    </row>
    <row r="61" spans="2:4" ht="43.5" customHeight="1">
      <c r="B61" s="35"/>
      <c r="C61" s="36" t="s">
        <v>73</v>
      </c>
      <c r="D61" s="36" t="s">
        <v>74</v>
      </c>
    </row>
    <row r="62" spans="2:4" ht="43.5" customHeight="1">
      <c r="B62" s="35"/>
      <c r="C62" s="36" t="s">
        <v>75</v>
      </c>
      <c r="D62" s="36" t="s">
        <v>76</v>
      </c>
    </row>
    <row r="63" spans="2:4" ht="43.5" customHeight="1">
      <c r="B63" s="35"/>
      <c r="C63" s="36" t="s">
        <v>77</v>
      </c>
      <c r="D63" s="36" t="s">
        <v>78</v>
      </c>
    </row>
    <row r="64" spans="2:4" ht="43.5" customHeight="1">
      <c r="B64" s="35"/>
      <c r="C64" s="36" t="s">
        <v>79</v>
      </c>
      <c r="D64" s="36" t="s">
        <v>80</v>
      </c>
    </row>
    <row r="65" spans="2:4" ht="43.5" customHeight="1">
      <c r="B65" s="35"/>
      <c r="C65" s="36" t="s">
        <v>81</v>
      </c>
      <c r="D65" s="36" t="s">
        <v>82</v>
      </c>
    </row>
    <row r="66" spans="2:4" ht="43.5" customHeight="1">
      <c r="B66" s="35"/>
      <c r="C66" s="36" t="s">
        <v>83</v>
      </c>
      <c r="D66" s="36" t="s">
        <v>84</v>
      </c>
    </row>
    <row r="67" spans="2:4" ht="43.5" customHeight="1">
      <c r="B67" s="35"/>
      <c r="C67" s="36" t="s">
        <v>85</v>
      </c>
      <c r="D67" s="36" t="s">
        <v>86</v>
      </c>
    </row>
    <row r="68" spans="2:4" s="28" customFormat="1" ht="15" customHeight="1">
      <c r="B68" s="27"/>
    </row>
    <row r="69" spans="2:4" s="28" customFormat="1" ht="39" customHeight="1">
      <c r="B69" s="185" t="s">
        <v>87</v>
      </c>
      <c r="C69" s="186"/>
      <c r="D69" s="187"/>
    </row>
    <row r="70" spans="2:4" s="28" customFormat="1" ht="15" customHeight="1">
      <c r="B70" s="27"/>
    </row>
    <row r="71" spans="2:4" ht="204" customHeight="1">
      <c r="B71" s="182" t="s">
        <v>88</v>
      </c>
      <c r="C71" s="183"/>
      <c r="D71" s="184"/>
    </row>
    <row r="72" spans="2:4" s="28" customFormat="1" ht="15" customHeight="1">
      <c r="B72" s="27"/>
    </row>
    <row r="73" spans="2:4" ht="110.25" customHeight="1">
      <c r="B73" s="35"/>
      <c r="C73" s="36" t="s">
        <v>89</v>
      </c>
      <c r="D73" s="32" t="s">
        <v>90</v>
      </c>
    </row>
    <row r="74" spans="2:4" ht="67.5" customHeight="1">
      <c r="B74" s="60"/>
      <c r="C74" s="32" t="s">
        <v>91</v>
      </c>
      <c r="D74" s="32" t="s">
        <v>92</v>
      </c>
    </row>
    <row r="75" spans="2:4" ht="59.25" customHeight="1">
      <c r="B75" s="60"/>
      <c r="C75" s="32" t="s">
        <v>93</v>
      </c>
      <c r="D75" s="32" t="s">
        <v>94</v>
      </c>
    </row>
    <row r="76" spans="2:4" ht="102.75" customHeight="1">
      <c r="B76" s="60"/>
      <c r="C76" s="32" t="s">
        <v>95</v>
      </c>
      <c r="D76" s="32" t="s">
        <v>96</v>
      </c>
    </row>
    <row r="77" spans="2:4" ht="215.25" customHeight="1">
      <c r="B77" s="60"/>
      <c r="C77" s="32" t="s">
        <v>97</v>
      </c>
      <c r="D77" s="32" t="s">
        <v>98</v>
      </c>
    </row>
    <row r="78" spans="2:4" ht="285" customHeight="1">
      <c r="B78" s="60"/>
      <c r="C78" s="32" t="s">
        <v>99</v>
      </c>
      <c r="D78" s="36" t="s">
        <v>100</v>
      </c>
    </row>
    <row r="79" spans="2:4" ht="43.5" customHeight="1">
      <c r="B79" s="60"/>
      <c r="C79" s="32" t="s">
        <v>101</v>
      </c>
      <c r="D79" s="32" t="s">
        <v>102</v>
      </c>
    </row>
    <row r="80" spans="2:4" ht="43.5" customHeight="1">
      <c r="B80" s="60"/>
      <c r="C80" s="32" t="s">
        <v>103</v>
      </c>
      <c r="D80" s="32" t="s">
        <v>104</v>
      </c>
    </row>
    <row r="81" spans="2:4" ht="15" customHeight="1">
      <c r="B81" s="61"/>
      <c r="C81" s="61"/>
      <c r="D81" s="62"/>
    </row>
    <row r="82" spans="2:4" s="28" customFormat="1" ht="39" customHeight="1">
      <c r="B82" s="185" t="s">
        <v>105</v>
      </c>
      <c r="C82" s="186"/>
      <c r="D82" s="187"/>
    </row>
    <row r="83" spans="2:4" ht="154.5" customHeight="1">
      <c r="B83" s="182" t="s">
        <v>106</v>
      </c>
      <c r="C83" s="183"/>
      <c r="D83" s="184"/>
    </row>
    <row r="84" spans="2:4">
      <c r="B84" s="61"/>
      <c r="C84" s="61"/>
      <c r="D84" s="61"/>
    </row>
    <row r="85" spans="2:4" ht="35.25" customHeight="1">
      <c r="B85" s="185" t="s">
        <v>107</v>
      </c>
      <c r="C85" s="186"/>
      <c r="D85" s="187"/>
    </row>
    <row r="86" spans="2:4" ht="180.75" customHeight="1">
      <c r="B86" s="182" t="s">
        <v>108</v>
      </c>
      <c r="C86" s="183"/>
      <c r="D86" s="184"/>
    </row>
  </sheetData>
  <mergeCells count="18">
    <mergeCell ref="B46:D46"/>
    <mergeCell ref="B82:D82"/>
    <mergeCell ref="B85:D85"/>
    <mergeCell ref="B86:D86"/>
    <mergeCell ref="E26:G26"/>
    <mergeCell ref="E27:G27"/>
    <mergeCell ref="B83:D83"/>
    <mergeCell ref="B54:D54"/>
    <mergeCell ref="B56:D56"/>
    <mergeCell ref="B69:D69"/>
    <mergeCell ref="B71:D71"/>
    <mergeCell ref="B5:D5"/>
    <mergeCell ref="B7:D7"/>
    <mergeCell ref="B14:D14"/>
    <mergeCell ref="B16:D16"/>
    <mergeCell ref="B44:D44"/>
    <mergeCell ref="B30:D30"/>
    <mergeCell ref="B32:D3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A1011"/>
  <sheetViews>
    <sheetView topLeftCell="A5" zoomScale="75" zoomScaleNormal="75" workbookViewId="0">
      <pane ySplit="4" topLeftCell="A31" activePane="bottomLeft" state="frozen"/>
      <selection activeCell="H5" sqref="H5"/>
      <selection pane="bottomLeft" activeCell="A33" sqref="A33"/>
    </sheetView>
  </sheetViews>
  <sheetFormatPr baseColWidth="10" defaultColWidth="14.375" defaultRowHeight="15" customHeight="1"/>
  <cols>
    <col min="1" max="1" width="15.25" style="24" customWidth="1"/>
    <col min="2" max="2" width="10.75" style="21" customWidth="1"/>
    <col min="3" max="3" width="26.125" style="21" customWidth="1"/>
    <col min="4" max="4" width="15.625" style="21" customWidth="1"/>
    <col min="5" max="5" width="33.25" style="100" customWidth="1"/>
    <col min="6" max="6" width="67.875" style="100" customWidth="1"/>
    <col min="7" max="7" width="17.625" style="21" customWidth="1"/>
    <col min="8" max="8" width="16.75" style="21" customWidth="1"/>
    <col min="9" max="9" width="17.125" style="21" customWidth="1"/>
    <col min="10" max="10" width="15.375" style="21" customWidth="1"/>
    <col min="11" max="11" width="17.375" style="21" customWidth="1"/>
    <col min="12" max="12" width="22.625" style="21" customWidth="1"/>
    <col min="13" max="14" width="21.125" style="21" customWidth="1"/>
    <col min="15" max="15" width="17.5" style="21" customWidth="1"/>
    <col min="16" max="16" width="21.125" style="21" customWidth="1"/>
    <col min="17" max="17" width="17.75" style="21" customWidth="1"/>
    <col min="18" max="18" width="23" style="21" customWidth="1"/>
    <col min="19" max="19" width="21.625" style="21" customWidth="1"/>
    <col min="20" max="20" width="21.25" style="21" customWidth="1"/>
    <col min="21" max="21" width="13.875" style="21" customWidth="1"/>
    <col min="22" max="22" width="14.625" style="21" customWidth="1"/>
    <col min="23" max="23" width="40" style="21" customWidth="1"/>
    <col min="24" max="24" width="21.75" style="21" customWidth="1"/>
    <col min="25" max="25" width="22.625" style="21" customWidth="1"/>
    <col min="26" max="26" width="19" style="21" bestFit="1" customWidth="1"/>
    <col min="27" max="27" width="19.25" style="21" bestFit="1" customWidth="1"/>
    <col min="28" max="28" width="18.625" style="21" bestFit="1" customWidth="1"/>
    <col min="29" max="29" width="15.875" style="21" customWidth="1"/>
    <col min="30" max="30" width="14.125" style="21" customWidth="1"/>
    <col min="31" max="31" width="16.125" style="21" customWidth="1"/>
    <col min="32" max="32" width="15.375" style="21" customWidth="1"/>
    <col min="33" max="33" width="18" style="21" bestFit="1" customWidth="1"/>
    <col min="34" max="34" width="16.75" style="21" bestFit="1" customWidth="1"/>
    <col min="35" max="35" width="18.25" style="21" bestFit="1" customWidth="1"/>
    <col min="36" max="36" width="16.75" style="21" bestFit="1" customWidth="1"/>
    <col min="37" max="37" width="16.625" style="21" customWidth="1"/>
    <col min="38" max="38" width="13.5" style="21" customWidth="1"/>
    <col min="39" max="39" width="16.875" style="21" customWidth="1"/>
    <col min="40" max="40" width="16.75" style="21" bestFit="1" customWidth="1"/>
    <col min="41" max="41" width="16.875" style="21" customWidth="1"/>
    <col min="42" max="42" width="16.75" style="21" bestFit="1" customWidth="1"/>
    <col min="43" max="43" width="19.625" style="21" customWidth="1"/>
    <col min="44" max="44" width="17.875" style="21" customWidth="1"/>
    <col min="45" max="45" width="34.75" style="21" customWidth="1"/>
    <col min="46" max="46" width="27.875" style="21" customWidth="1"/>
    <col min="47" max="47" width="15.625" style="21" customWidth="1"/>
    <col min="48" max="48" width="28.5" style="21" customWidth="1"/>
    <col min="49" max="49" width="20.75" style="21" customWidth="1"/>
    <col min="50" max="50" width="37.375" style="21" customWidth="1"/>
    <col min="51" max="51" width="20.25" style="21" customWidth="1"/>
    <col min="52" max="52" width="10.875" style="21" customWidth="1"/>
    <col min="53" max="16384" width="14.375" style="21"/>
  </cols>
  <sheetData>
    <row r="1" spans="1:53" ht="39.75" customHeight="1">
      <c r="A1" s="201" t="s">
        <v>109</v>
      </c>
      <c r="B1" s="202"/>
      <c r="C1" s="202"/>
      <c r="D1" s="202"/>
      <c r="E1" s="202"/>
      <c r="F1" s="202"/>
      <c r="G1" s="202"/>
      <c r="H1" s="202"/>
      <c r="I1" s="202"/>
      <c r="J1" s="202"/>
      <c r="K1" s="202"/>
      <c r="L1" s="202"/>
      <c r="M1" s="202"/>
      <c r="N1" s="202"/>
      <c r="O1" s="202"/>
      <c r="P1" s="203"/>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18"/>
      <c r="AZ1" s="18"/>
    </row>
    <row r="2" spans="1:53" ht="15" customHeight="1">
      <c r="A2" s="19"/>
      <c r="B2" s="18"/>
      <c r="C2" s="18"/>
      <c r="D2" s="52"/>
      <c r="E2" s="99"/>
      <c r="F2" s="99"/>
      <c r="G2" s="18"/>
      <c r="H2" s="18"/>
      <c r="I2" s="18"/>
      <c r="J2" s="18"/>
      <c r="K2" s="18"/>
      <c r="L2" s="18"/>
      <c r="M2" s="18"/>
      <c r="N2" s="18"/>
      <c r="O2" s="18"/>
      <c r="P2" s="18"/>
      <c r="Q2" s="18"/>
      <c r="R2" s="18"/>
      <c r="S2" s="18"/>
      <c r="T2" s="20"/>
      <c r="U2" s="20"/>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row>
    <row r="3" spans="1:53" ht="24.75" customHeight="1">
      <c r="A3" s="19"/>
      <c r="B3" s="18"/>
      <c r="C3" s="51" t="s">
        <v>110</v>
      </c>
      <c r="D3" s="52">
        <v>3104</v>
      </c>
      <c r="E3" s="101"/>
      <c r="F3" s="102"/>
      <c r="G3" s="199" t="s">
        <v>111</v>
      </c>
      <c r="H3" s="200"/>
      <c r="I3" s="195" t="str">
        <f>IFERROR(VLOOKUP(D3,Listas_desplegables!A35:B98,2,0),"Depende Código Snies Digitado en D3")</f>
        <v>COLEGIO MAYOR DEL CAUCA</v>
      </c>
      <c r="J3" s="196"/>
      <c r="K3" s="196"/>
      <c r="L3" s="196"/>
      <c r="M3" s="196"/>
      <c r="N3" s="197"/>
      <c r="O3" s="39"/>
      <c r="P3" s="39"/>
      <c r="Q3" s="39"/>
      <c r="R3" s="39"/>
      <c r="S3" s="39"/>
      <c r="T3" s="39"/>
      <c r="U3" s="39"/>
      <c r="V3" s="39"/>
      <c r="W3" s="39"/>
      <c r="X3" s="39"/>
      <c r="Y3" s="22"/>
      <c r="AM3" s="22"/>
      <c r="AN3" s="22"/>
      <c r="AO3" s="22"/>
      <c r="AP3" s="22"/>
      <c r="AQ3" s="22"/>
      <c r="AR3" s="22"/>
      <c r="AS3" s="22"/>
      <c r="AT3" s="22"/>
      <c r="AU3" s="22"/>
      <c r="AV3" s="22"/>
      <c r="AW3" s="22"/>
      <c r="AX3" s="18"/>
      <c r="AY3" s="18"/>
      <c r="AZ3" s="18"/>
    </row>
    <row r="4" spans="1:53" ht="30" customHeight="1">
      <c r="A4" s="23"/>
      <c r="B4" s="23"/>
      <c r="C4" s="23"/>
      <c r="D4" s="23"/>
      <c r="E4" s="103"/>
      <c r="F4" s="103"/>
      <c r="G4" s="23"/>
      <c r="H4" s="23"/>
      <c r="I4" s="23"/>
      <c r="J4" s="23"/>
      <c r="K4" s="23"/>
      <c r="L4" s="23"/>
      <c r="M4" s="23"/>
      <c r="N4" s="23"/>
      <c r="O4" s="23"/>
      <c r="P4" s="23"/>
      <c r="Q4" s="23"/>
      <c r="R4" s="23"/>
      <c r="S4" s="23"/>
      <c r="T4" s="38"/>
      <c r="U4" s="3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18"/>
      <c r="AY4" s="18"/>
      <c r="AZ4" s="18"/>
    </row>
    <row r="5" spans="1:53" ht="36.75" customHeight="1">
      <c r="A5" s="207"/>
      <c r="B5" s="207"/>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18"/>
      <c r="AY5" s="18"/>
      <c r="AZ5" s="18"/>
    </row>
    <row r="6" spans="1:53" s="100" customFormat="1" ht="21.75" customHeight="1">
      <c r="A6" s="204" t="s">
        <v>9</v>
      </c>
      <c r="B6" s="205"/>
      <c r="C6" s="205"/>
      <c r="D6" s="205"/>
      <c r="E6" s="205"/>
      <c r="F6" s="205"/>
      <c r="G6" s="205"/>
      <c r="H6" s="205"/>
      <c r="I6" s="205"/>
      <c r="J6" s="205"/>
      <c r="K6" s="206"/>
      <c r="L6" s="194" t="s">
        <v>33</v>
      </c>
      <c r="M6" s="194"/>
      <c r="N6" s="194"/>
      <c r="O6" s="194"/>
      <c r="P6" s="194"/>
      <c r="Q6" s="194"/>
      <c r="R6" s="194"/>
      <c r="S6" s="194"/>
      <c r="T6" s="194"/>
      <c r="U6" s="194" t="s">
        <v>53</v>
      </c>
      <c r="V6" s="194"/>
      <c r="W6" s="194"/>
      <c r="X6" s="194"/>
      <c r="Y6" s="194"/>
      <c r="Z6" s="194" t="s">
        <v>65</v>
      </c>
      <c r="AA6" s="194"/>
      <c r="AB6" s="194"/>
      <c r="AC6" s="194"/>
      <c r="AD6" s="194"/>
      <c r="AE6" s="194"/>
      <c r="AF6" s="194"/>
      <c r="AG6" s="194"/>
      <c r="AH6" s="194"/>
      <c r="AI6" s="194"/>
      <c r="AJ6" s="194"/>
      <c r="AK6" s="194"/>
      <c r="AL6" s="194"/>
      <c r="AM6" s="194"/>
      <c r="AN6" s="194"/>
      <c r="AO6" s="194"/>
      <c r="AP6" s="194"/>
      <c r="AQ6" s="194"/>
      <c r="AR6" s="210" t="s">
        <v>112</v>
      </c>
      <c r="AS6" s="211"/>
      <c r="AT6" s="211"/>
      <c r="AU6" s="211"/>
      <c r="AV6" s="211"/>
      <c r="AW6" s="211"/>
      <c r="AX6" s="211"/>
      <c r="AY6" s="211"/>
      <c r="AZ6" s="99"/>
    </row>
    <row r="7" spans="1:53" ht="68.25" customHeight="1">
      <c r="A7" s="97" t="s">
        <v>113</v>
      </c>
      <c r="B7" s="97" t="s">
        <v>114</v>
      </c>
      <c r="C7" s="97" t="s">
        <v>15</v>
      </c>
      <c r="D7" s="97" t="s">
        <v>17</v>
      </c>
      <c r="E7" s="104" t="s">
        <v>115</v>
      </c>
      <c r="F7" s="104" t="s">
        <v>21</v>
      </c>
      <c r="G7" s="97" t="s">
        <v>116</v>
      </c>
      <c r="H7" s="97" t="s">
        <v>117</v>
      </c>
      <c r="I7" s="98" t="s">
        <v>118</v>
      </c>
      <c r="J7" s="98" t="s">
        <v>29</v>
      </c>
      <c r="K7" s="98" t="s">
        <v>119</v>
      </c>
      <c r="L7" s="96" t="s">
        <v>120</v>
      </c>
      <c r="M7" s="96" t="s">
        <v>121</v>
      </c>
      <c r="N7" s="96" t="s">
        <v>122</v>
      </c>
      <c r="O7" s="96" t="s">
        <v>41</v>
      </c>
      <c r="P7" s="96" t="s">
        <v>123</v>
      </c>
      <c r="Q7" s="96" t="s">
        <v>45</v>
      </c>
      <c r="R7" s="96" t="s">
        <v>124</v>
      </c>
      <c r="S7" s="96" t="s">
        <v>49</v>
      </c>
      <c r="T7" s="96" t="s">
        <v>125</v>
      </c>
      <c r="U7" s="96" t="s">
        <v>55</v>
      </c>
      <c r="V7" s="96" t="s">
        <v>57</v>
      </c>
      <c r="W7" s="96" t="s">
        <v>59</v>
      </c>
      <c r="X7" s="96" t="s">
        <v>61</v>
      </c>
      <c r="Y7" s="96" t="s">
        <v>126</v>
      </c>
      <c r="Z7" s="96" t="s">
        <v>127</v>
      </c>
      <c r="AA7" s="193" t="s">
        <v>128</v>
      </c>
      <c r="AB7" s="193"/>
      <c r="AC7" s="193" t="s">
        <v>129</v>
      </c>
      <c r="AD7" s="193"/>
      <c r="AE7" s="193" t="s">
        <v>130</v>
      </c>
      <c r="AF7" s="193"/>
      <c r="AG7" s="193" t="s">
        <v>131</v>
      </c>
      <c r="AH7" s="193"/>
      <c r="AI7" s="193" t="s">
        <v>123</v>
      </c>
      <c r="AJ7" s="193"/>
      <c r="AK7" s="193" t="s">
        <v>132</v>
      </c>
      <c r="AL7" s="198"/>
      <c r="AM7" s="193" t="s">
        <v>133</v>
      </c>
      <c r="AN7" s="193"/>
      <c r="AO7" s="193" t="s">
        <v>83</v>
      </c>
      <c r="AP7" s="193"/>
      <c r="AQ7" s="95" t="s">
        <v>85</v>
      </c>
      <c r="AR7" s="95" t="s">
        <v>134</v>
      </c>
      <c r="AS7" s="95" t="s">
        <v>135</v>
      </c>
      <c r="AT7" s="95" t="s">
        <v>1564</v>
      </c>
      <c r="AU7" s="95" t="s">
        <v>1563</v>
      </c>
      <c r="AV7" s="95" t="s">
        <v>1562</v>
      </c>
      <c r="AW7" s="95" t="s">
        <v>136</v>
      </c>
      <c r="AX7" s="96" t="s">
        <v>101</v>
      </c>
      <c r="AY7" s="96" t="s">
        <v>103</v>
      </c>
      <c r="AZ7" s="18"/>
      <c r="BA7" s="18"/>
    </row>
    <row r="8" spans="1:53" s="54" customFormat="1" ht="27" customHeight="1">
      <c r="A8" s="79" t="s">
        <v>137</v>
      </c>
      <c r="B8" s="80" t="s">
        <v>138</v>
      </c>
      <c r="C8" s="81" t="s">
        <v>139</v>
      </c>
      <c r="D8" s="80" t="s">
        <v>140</v>
      </c>
      <c r="E8" s="81" t="s">
        <v>141</v>
      </c>
      <c r="F8" s="81" t="s">
        <v>142</v>
      </c>
      <c r="G8" s="80" t="s">
        <v>143</v>
      </c>
      <c r="H8" s="80" t="s">
        <v>144</v>
      </c>
      <c r="I8" s="80" t="s">
        <v>145</v>
      </c>
      <c r="J8" s="80" t="s">
        <v>146</v>
      </c>
      <c r="K8" s="80" t="s">
        <v>147</v>
      </c>
      <c r="L8" s="82" t="s">
        <v>148</v>
      </c>
      <c r="M8" s="82" t="s">
        <v>149</v>
      </c>
      <c r="N8" s="82" t="s">
        <v>150</v>
      </c>
      <c r="O8" s="82" t="s">
        <v>151</v>
      </c>
      <c r="P8" s="82" t="s">
        <v>152</v>
      </c>
      <c r="Q8" s="82" t="s">
        <v>153</v>
      </c>
      <c r="R8" s="82" t="s">
        <v>154</v>
      </c>
      <c r="S8" s="82" t="s">
        <v>155</v>
      </c>
      <c r="T8" s="82" t="s">
        <v>156</v>
      </c>
      <c r="U8" s="84" t="s">
        <v>157</v>
      </c>
      <c r="V8" s="84" t="s">
        <v>158</v>
      </c>
      <c r="W8" s="80" t="s">
        <v>159</v>
      </c>
      <c r="X8" s="85" t="s">
        <v>160</v>
      </c>
      <c r="Y8" s="85" t="s">
        <v>161</v>
      </c>
      <c r="Z8" s="82" t="s">
        <v>162</v>
      </c>
      <c r="AA8" s="82" t="s">
        <v>163</v>
      </c>
      <c r="AB8" s="82" t="s">
        <v>164</v>
      </c>
      <c r="AC8" s="82" t="s">
        <v>165</v>
      </c>
      <c r="AD8" s="82" t="s">
        <v>166</v>
      </c>
      <c r="AE8" s="82" t="s">
        <v>167</v>
      </c>
      <c r="AF8" s="82" t="s">
        <v>168</v>
      </c>
      <c r="AG8" s="82" t="s">
        <v>169</v>
      </c>
      <c r="AH8" s="82" t="s">
        <v>170</v>
      </c>
      <c r="AI8" s="82" t="s">
        <v>171</v>
      </c>
      <c r="AJ8" s="82" t="s">
        <v>172</v>
      </c>
      <c r="AK8" s="82" t="s">
        <v>173</v>
      </c>
      <c r="AL8" s="82" t="s">
        <v>174</v>
      </c>
      <c r="AM8" s="82" t="s">
        <v>175</v>
      </c>
      <c r="AN8" s="82" t="s">
        <v>176</v>
      </c>
      <c r="AO8" s="82" t="s">
        <v>177</v>
      </c>
      <c r="AP8" s="82" t="s">
        <v>178</v>
      </c>
      <c r="AQ8" s="83" t="s">
        <v>179</v>
      </c>
      <c r="AR8" s="80" t="s">
        <v>180</v>
      </c>
      <c r="AS8" s="81" t="s">
        <v>181</v>
      </c>
      <c r="AT8" s="80" t="s">
        <v>182</v>
      </c>
      <c r="AU8" s="80" t="s">
        <v>183</v>
      </c>
      <c r="AV8" s="80" t="s">
        <v>184</v>
      </c>
      <c r="AW8" s="81" t="s">
        <v>185</v>
      </c>
      <c r="AX8" s="81" t="s">
        <v>186</v>
      </c>
      <c r="AY8" s="86" t="s">
        <v>187</v>
      </c>
      <c r="AZ8" s="53"/>
      <c r="BA8" s="53"/>
    </row>
    <row r="9" spans="1:53" s="54" customFormat="1" ht="257.25" customHeight="1">
      <c r="A9" s="128" t="s">
        <v>188</v>
      </c>
      <c r="B9" s="129">
        <v>1</v>
      </c>
      <c r="C9" s="130" t="s">
        <v>310</v>
      </c>
      <c r="D9" s="129" t="s">
        <v>416</v>
      </c>
      <c r="E9" s="105" t="s">
        <v>1529</v>
      </c>
      <c r="F9" s="105" t="s">
        <v>1530</v>
      </c>
      <c r="G9" s="129" t="s">
        <v>284</v>
      </c>
      <c r="H9" s="129" t="s">
        <v>942</v>
      </c>
      <c r="I9" s="129" t="s">
        <v>1479</v>
      </c>
      <c r="J9" s="129" t="s">
        <v>1377</v>
      </c>
      <c r="K9" s="129">
        <v>1</v>
      </c>
      <c r="L9" s="106">
        <v>30457484</v>
      </c>
      <c r="M9" s="131"/>
      <c r="N9" s="131"/>
      <c r="O9" s="131">
        <v>3965082</v>
      </c>
      <c r="P9" s="131"/>
      <c r="Q9" s="131"/>
      <c r="R9" s="131"/>
      <c r="S9" s="131"/>
      <c r="T9" s="131">
        <f>Tabla2[[#This Row],[Columna12]]+Tabla2[[#This Row],[Columna13]]+Tabla2[[#This Row],[Columna14]]+Tabla2[[#This Row],[Columna15]]+Tabla2[[#This Row],[Columna16]]+Tabla2[[#This Row],[Columna17]]+Tabla2[[#This Row],[Columna18]]+Tabla2[[#This Row],[Columna19]]</f>
        <v>34422566</v>
      </c>
      <c r="U9" s="132">
        <v>43678</v>
      </c>
      <c r="V9" s="132">
        <v>43829</v>
      </c>
      <c r="W9" s="130" t="s">
        <v>1559</v>
      </c>
      <c r="X9" s="133">
        <v>1</v>
      </c>
      <c r="Y9" s="133"/>
      <c r="Z9" s="134">
        <v>30457484</v>
      </c>
      <c r="AA9" s="131">
        <v>26492402</v>
      </c>
      <c r="AB9" s="131">
        <v>26492402</v>
      </c>
      <c r="AC9" s="131">
        <v>0</v>
      </c>
      <c r="AD9" s="131">
        <v>0</v>
      </c>
      <c r="AE9" s="131">
        <v>0</v>
      </c>
      <c r="AF9" s="131">
        <v>0</v>
      </c>
      <c r="AG9" s="131">
        <v>3965082</v>
      </c>
      <c r="AH9" s="131">
        <v>3965082</v>
      </c>
      <c r="AI9" s="131">
        <v>0</v>
      </c>
      <c r="AJ9" s="131">
        <v>0</v>
      </c>
      <c r="AK9" s="131">
        <v>0</v>
      </c>
      <c r="AL9" s="131">
        <v>0</v>
      </c>
      <c r="AM9" s="131">
        <v>0</v>
      </c>
      <c r="AN9" s="131">
        <v>0</v>
      </c>
      <c r="AO9" s="131"/>
      <c r="AP9" s="131"/>
      <c r="AQ9" s="131">
        <f>Tabla2[[#This Row],[Columna26]]-AB9</f>
        <v>3965082</v>
      </c>
      <c r="AR9" s="129" t="s">
        <v>266</v>
      </c>
      <c r="AS9" s="129" t="s">
        <v>1557</v>
      </c>
      <c r="AT9" s="129" t="s">
        <v>1557</v>
      </c>
      <c r="AU9" s="129" t="s">
        <v>1558</v>
      </c>
      <c r="AV9" s="129" t="s">
        <v>1557</v>
      </c>
      <c r="AW9" s="130"/>
      <c r="AX9" s="129" t="s">
        <v>1627</v>
      </c>
      <c r="AY9" s="129" t="s">
        <v>1557</v>
      </c>
      <c r="AZ9" s="53"/>
      <c r="BA9" s="53"/>
    </row>
    <row r="10" spans="1:53" s="54" customFormat="1" ht="238.5" customHeight="1">
      <c r="A10" s="128" t="s">
        <v>188</v>
      </c>
      <c r="B10" s="129">
        <v>2</v>
      </c>
      <c r="C10" s="130" t="s">
        <v>310</v>
      </c>
      <c r="D10" s="129" t="s">
        <v>381</v>
      </c>
      <c r="E10" s="105" t="s">
        <v>1529</v>
      </c>
      <c r="F10" s="105" t="s">
        <v>1561</v>
      </c>
      <c r="G10" s="129" t="s">
        <v>284</v>
      </c>
      <c r="H10" s="129" t="s">
        <v>942</v>
      </c>
      <c r="I10" s="129" t="s">
        <v>1479</v>
      </c>
      <c r="J10" s="129" t="s">
        <v>1377</v>
      </c>
      <c r="K10" s="129">
        <v>1</v>
      </c>
      <c r="L10" s="106">
        <v>235724076</v>
      </c>
      <c r="M10" s="131"/>
      <c r="N10" s="131"/>
      <c r="O10" s="131"/>
      <c r="P10" s="131"/>
      <c r="Q10" s="131"/>
      <c r="R10" s="131"/>
      <c r="S10" s="131"/>
      <c r="T10" s="131">
        <f>Tabla2[[#This Row],[Columna12]]+Tabla2[[#This Row],[Columna13]]+Tabla2[[#This Row],[Columna14]]+Tabla2[[#This Row],[Columna15]]+Tabla2[[#This Row],[Columna16]]+Tabla2[[#This Row],[Columna17]]+Tabla2[[#This Row],[Columna18]]+Tabla2[[#This Row],[Columna19]]</f>
        <v>235724076</v>
      </c>
      <c r="U10" s="132">
        <v>43678</v>
      </c>
      <c r="V10" s="132">
        <v>43981</v>
      </c>
      <c r="W10" s="130" t="s">
        <v>1560</v>
      </c>
      <c r="X10" s="133">
        <v>1</v>
      </c>
      <c r="Y10" s="133"/>
      <c r="Z10" s="134">
        <v>235724076</v>
      </c>
      <c r="AA10" s="131">
        <v>234890307</v>
      </c>
      <c r="AB10" s="131">
        <v>234890307</v>
      </c>
      <c r="AC10" s="131"/>
      <c r="AD10" s="131"/>
      <c r="AE10" s="131"/>
      <c r="AF10" s="131"/>
      <c r="AG10" s="131"/>
      <c r="AH10" s="131"/>
      <c r="AI10" s="131"/>
      <c r="AJ10" s="131"/>
      <c r="AK10" s="131"/>
      <c r="AL10" s="131"/>
      <c r="AM10" s="131"/>
      <c r="AN10" s="131"/>
      <c r="AO10" s="131"/>
      <c r="AP10" s="131"/>
      <c r="AQ10" s="131">
        <f>Tabla2[[#This Row],[Columna26]]-AB10</f>
        <v>833769</v>
      </c>
      <c r="AR10" s="129" t="s">
        <v>266</v>
      </c>
      <c r="AS10" s="129" t="s">
        <v>1557</v>
      </c>
      <c r="AT10" s="129" t="s">
        <v>1557</v>
      </c>
      <c r="AU10" s="129" t="s">
        <v>267</v>
      </c>
      <c r="AV10" s="129" t="s">
        <v>1557</v>
      </c>
      <c r="AW10" s="130"/>
      <c r="AX10" s="129" t="s">
        <v>1627</v>
      </c>
      <c r="AY10" s="129" t="s">
        <v>1557</v>
      </c>
      <c r="AZ10" s="53"/>
      <c r="BA10" s="53"/>
    </row>
    <row r="11" spans="1:53" s="54" customFormat="1" ht="66" customHeight="1">
      <c r="A11" s="128" t="s">
        <v>188</v>
      </c>
      <c r="B11" s="129">
        <v>3</v>
      </c>
      <c r="C11" s="130" t="s">
        <v>310</v>
      </c>
      <c r="D11" s="129" t="s">
        <v>416</v>
      </c>
      <c r="E11" s="105" t="s">
        <v>1531</v>
      </c>
      <c r="F11" s="105" t="s">
        <v>1565</v>
      </c>
      <c r="G11" s="129" t="s">
        <v>284</v>
      </c>
      <c r="H11" s="129" t="s">
        <v>942</v>
      </c>
      <c r="I11" s="129" t="s">
        <v>1479</v>
      </c>
      <c r="J11" s="129" t="s">
        <v>885</v>
      </c>
      <c r="K11" s="129">
        <v>1</v>
      </c>
      <c r="L11" s="106">
        <v>70000000</v>
      </c>
      <c r="M11" s="131"/>
      <c r="N11" s="131"/>
      <c r="O11" s="131"/>
      <c r="P11" s="131"/>
      <c r="Q11" s="131"/>
      <c r="R11" s="131"/>
      <c r="S11" s="131"/>
      <c r="T11" s="131">
        <f>Tabla2[[#This Row],[Columna12]]+Tabla2[[#This Row],[Columna13]]+Tabla2[[#This Row],[Columna14]]+Tabla2[[#This Row],[Columna15]]+Tabla2[[#This Row],[Columna16]]+Tabla2[[#This Row],[Columna17]]+Tabla2[[#This Row],[Columna18]]+Tabla2[[#This Row],[Columna19]]</f>
        <v>70000000</v>
      </c>
      <c r="U11" s="132">
        <v>43678</v>
      </c>
      <c r="V11" s="132">
        <v>43860</v>
      </c>
      <c r="W11" s="130" t="s">
        <v>1566</v>
      </c>
      <c r="X11" s="133">
        <v>1</v>
      </c>
      <c r="Y11" s="133"/>
      <c r="Z11" s="134">
        <v>70000000</v>
      </c>
      <c r="AA11" s="131">
        <v>70000000</v>
      </c>
      <c r="AB11" s="131">
        <v>70000000</v>
      </c>
      <c r="AC11" s="131"/>
      <c r="AD11" s="131"/>
      <c r="AE11" s="131"/>
      <c r="AF11" s="131"/>
      <c r="AG11" s="131"/>
      <c r="AH11" s="131"/>
      <c r="AI11" s="131"/>
      <c r="AJ11" s="131"/>
      <c r="AK11" s="131"/>
      <c r="AL11" s="131"/>
      <c r="AM11" s="131"/>
      <c r="AN11" s="131"/>
      <c r="AO11" s="131"/>
      <c r="AP11" s="131"/>
      <c r="AQ11" s="131">
        <f>Tabla2[[#This Row],[Columna26]]-AB11</f>
        <v>0</v>
      </c>
      <c r="AR11" s="129" t="s">
        <v>266</v>
      </c>
      <c r="AS11" s="129" t="s">
        <v>1557</v>
      </c>
      <c r="AT11" s="129" t="s">
        <v>1557</v>
      </c>
      <c r="AU11" s="129" t="s">
        <v>267</v>
      </c>
      <c r="AV11" s="129" t="s">
        <v>1557</v>
      </c>
      <c r="AW11" s="130"/>
      <c r="AX11" s="129" t="s">
        <v>210</v>
      </c>
      <c r="AY11" s="129" t="s">
        <v>210</v>
      </c>
      <c r="AZ11" s="53"/>
      <c r="BA11" s="53"/>
    </row>
    <row r="12" spans="1:53" s="54" customFormat="1" ht="77.25" customHeight="1">
      <c r="A12" s="128" t="s">
        <v>188</v>
      </c>
      <c r="B12" s="129">
        <v>4</v>
      </c>
      <c r="C12" s="130" t="s">
        <v>310</v>
      </c>
      <c r="D12" s="129" t="s">
        <v>416</v>
      </c>
      <c r="E12" s="105" t="s">
        <v>1533</v>
      </c>
      <c r="F12" s="105" t="s">
        <v>1532</v>
      </c>
      <c r="G12" s="129" t="s">
        <v>284</v>
      </c>
      <c r="H12" s="129" t="s">
        <v>942</v>
      </c>
      <c r="I12" s="129" t="s">
        <v>1479</v>
      </c>
      <c r="J12" s="129" t="s">
        <v>1377</v>
      </c>
      <c r="K12" s="129">
        <v>1</v>
      </c>
      <c r="L12" s="106">
        <v>200100000</v>
      </c>
      <c r="M12" s="131"/>
      <c r="N12" s="131"/>
      <c r="O12" s="131"/>
      <c r="P12" s="131"/>
      <c r="Q12" s="131"/>
      <c r="R12" s="131"/>
      <c r="S12" s="131"/>
      <c r="T12" s="131">
        <f>Tabla2[[#This Row],[Columna12]]+Tabla2[[#This Row],[Columna13]]+Tabla2[[#This Row],[Columna14]]+Tabla2[[#This Row],[Columna15]]+Tabla2[[#This Row],[Columna16]]+Tabla2[[#This Row],[Columna17]]+Tabla2[[#This Row],[Columna18]]+Tabla2[[#This Row],[Columna19]]</f>
        <v>200100000</v>
      </c>
      <c r="U12" s="132">
        <v>43770</v>
      </c>
      <c r="V12" s="132">
        <v>43860</v>
      </c>
      <c r="W12" s="130" t="s">
        <v>1567</v>
      </c>
      <c r="X12" s="133">
        <v>1</v>
      </c>
      <c r="Y12" s="133"/>
      <c r="Z12" s="134">
        <v>200100000</v>
      </c>
      <c r="AA12" s="131">
        <v>200100000</v>
      </c>
      <c r="AB12" s="131">
        <v>200100000</v>
      </c>
      <c r="AC12" s="131"/>
      <c r="AD12" s="131"/>
      <c r="AE12" s="131"/>
      <c r="AF12" s="131"/>
      <c r="AG12" s="131"/>
      <c r="AH12" s="131"/>
      <c r="AI12" s="131"/>
      <c r="AJ12" s="131"/>
      <c r="AK12" s="131"/>
      <c r="AL12" s="131"/>
      <c r="AM12" s="131"/>
      <c r="AN12" s="131"/>
      <c r="AO12" s="131"/>
      <c r="AP12" s="131"/>
      <c r="AQ12" s="131">
        <f>Tabla2[[#This Row],[Columna26]]-AB12</f>
        <v>0</v>
      </c>
      <c r="AR12" s="129" t="s">
        <v>266</v>
      </c>
      <c r="AS12" s="129" t="s">
        <v>1557</v>
      </c>
      <c r="AT12" s="129" t="s">
        <v>1557</v>
      </c>
      <c r="AU12" s="129" t="s">
        <v>267</v>
      </c>
      <c r="AV12" s="129" t="s">
        <v>1557</v>
      </c>
      <c r="AW12" s="130"/>
      <c r="AX12" s="129" t="s">
        <v>1557</v>
      </c>
      <c r="AY12" s="129" t="s">
        <v>1557</v>
      </c>
      <c r="AZ12" s="53"/>
      <c r="BA12" s="53"/>
    </row>
    <row r="13" spans="1:53" s="54" customFormat="1" ht="42.75" customHeight="1">
      <c r="A13" s="128" t="s">
        <v>188</v>
      </c>
      <c r="B13" s="129">
        <v>5</v>
      </c>
      <c r="C13" s="130" t="s">
        <v>310</v>
      </c>
      <c r="D13" s="129" t="s">
        <v>416</v>
      </c>
      <c r="E13" s="105" t="s">
        <v>1534</v>
      </c>
      <c r="F13" s="105" t="s">
        <v>1568</v>
      </c>
      <c r="G13" s="129" t="s">
        <v>284</v>
      </c>
      <c r="H13" s="129" t="s">
        <v>942</v>
      </c>
      <c r="I13" s="129" t="s">
        <v>1479</v>
      </c>
      <c r="J13" s="129" t="s">
        <v>866</v>
      </c>
      <c r="K13" s="129">
        <v>60</v>
      </c>
      <c r="L13" s="106">
        <v>350000000</v>
      </c>
      <c r="M13" s="131"/>
      <c r="N13" s="131"/>
      <c r="O13" s="131"/>
      <c r="P13" s="131"/>
      <c r="Q13" s="131"/>
      <c r="R13" s="131"/>
      <c r="S13" s="131"/>
      <c r="T13" s="131">
        <f>Tabla2[[#This Row],[Columna12]]+Tabla2[[#This Row],[Columna13]]+Tabla2[[#This Row],[Columna14]]+Tabla2[[#This Row],[Columna15]]+Tabla2[[#This Row],[Columna16]]+Tabla2[[#This Row],[Columna17]]+Tabla2[[#This Row],[Columna18]]+Tabla2[[#This Row],[Columna19]]</f>
        <v>350000000</v>
      </c>
      <c r="U13" s="132">
        <v>43678</v>
      </c>
      <c r="V13" s="132">
        <v>43829</v>
      </c>
      <c r="W13" s="141" t="s">
        <v>1569</v>
      </c>
      <c r="X13" s="133">
        <v>1</v>
      </c>
      <c r="Y13" s="133"/>
      <c r="Z13" s="134">
        <v>350000000</v>
      </c>
      <c r="AA13" s="131">
        <v>350000000</v>
      </c>
      <c r="AB13" s="131">
        <v>350000000</v>
      </c>
      <c r="AC13" s="131"/>
      <c r="AD13" s="131"/>
      <c r="AE13" s="131"/>
      <c r="AF13" s="131"/>
      <c r="AG13" s="131"/>
      <c r="AH13" s="131"/>
      <c r="AI13" s="131"/>
      <c r="AJ13" s="131"/>
      <c r="AK13" s="131"/>
      <c r="AL13" s="131"/>
      <c r="AM13" s="131"/>
      <c r="AN13" s="131"/>
      <c r="AO13" s="131"/>
      <c r="AP13" s="131"/>
      <c r="AQ13" s="131">
        <f>Tabla2[[#This Row],[Columna26]]-AB13</f>
        <v>0</v>
      </c>
      <c r="AR13" s="129" t="s">
        <v>266</v>
      </c>
      <c r="AS13" s="129" t="s">
        <v>1557</v>
      </c>
      <c r="AT13" s="129" t="s">
        <v>1557</v>
      </c>
      <c r="AU13" s="129" t="s">
        <v>267</v>
      </c>
      <c r="AV13" s="129" t="s">
        <v>1557</v>
      </c>
      <c r="AW13" s="130"/>
      <c r="AX13" s="129" t="s">
        <v>1557</v>
      </c>
      <c r="AY13" s="129" t="s">
        <v>1557</v>
      </c>
      <c r="AZ13" s="53"/>
      <c r="BA13" s="53"/>
    </row>
    <row r="14" spans="1:53" s="54" customFormat="1" ht="237" customHeight="1">
      <c r="A14" s="128" t="s">
        <v>188</v>
      </c>
      <c r="B14" s="129">
        <v>6</v>
      </c>
      <c r="C14" s="130" t="s">
        <v>310</v>
      </c>
      <c r="D14" s="129" t="s">
        <v>416</v>
      </c>
      <c r="E14" s="105" t="s">
        <v>1535</v>
      </c>
      <c r="F14" s="105" t="s">
        <v>1536</v>
      </c>
      <c r="G14" s="129" t="s">
        <v>284</v>
      </c>
      <c r="H14" s="129" t="s">
        <v>942</v>
      </c>
      <c r="I14" s="129" t="s">
        <v>1479</v>
      </c>
      <c r="J14" s="129" t="s">
        <v>866</v>
      </c>
      <c r="K14" s="129">
        <v>30</v>
      </c>
      <c r="L14" s="106">
        <v>237000000</v>
      </c>
      <c r="M14" s="131"/>
      <c r="N14" s="131"/>
      <c r="O14" s="131"/>
      <c r="P14" s="131"/>
      <c r="Q14" s="131"/>
      <c r="R14" s="131"/>
      <c r="S14" s="131"/>
      <c r="T14" s="131">
        <f>Tabla2[[#This Row],[Columna12]]+Tabla2[[#This Row],[Columna13]]+Tabla2[[#This Row],[Columna14]]+Tabla2[[#This Row],[Columna15]]+Tabla2[[#This Row],[Columna16]]+Tabla2[[#This Row],[Columna17]]+Tabla2[[#This Row],[Columna18]]+Tabla2[[#This Row],[Columna19]]</f>
        <v>237000000</v>
      </c>
      <c r="U14" s="132">
        <v>43678</v>
      </c>
      <c r="V14" s="132">
        <v>43829</v>
      </c>
      <c r="W14" s="130" t="s">
        <v>1571</v>
      </c>
      <c r="X14" s="133">
        <v>1</v>
      </c>
      <c r="Y14" s="133"/>
      <c r="Z14" s="134">
        <v>237000000</v>
      </c>
      <c r="AA14" s="131">
        <v>236800000</v>
      </c>
      <c r="AB14" s="131">
        <v>236800000</v>
      </c>
      <c r="AC14" s="131"/>
      <c r="AD14" s="131"/>
      <c r="AE14" s="131"/>
      <c r="AF14" s="131"/>
      <c r="AG14" s="131"/>
      <c r="AH14" s="131"/>
      <c r="AI14" s="131"/>
      <c r="AJ14" s="131"/>
      <c r="AK14" s="131"/>
      <c r="AL14" s="131"/>
      <c r="AM14" s="131"/>
      <c r="AN14" s="131"/>
      <c r="AO14" s="131"/>
      <c r="AP14" s="131"/>
      <c r="AQ14" s="131">
        <f>Tabla2[[#This Row],[Columna26]]-AB14</f>
        <v>200000</v>
      </c>
      <c r="AR14" s="129" t="s">
        <v>266</v>
      </c>
      <c r="AS14" s="129" t="s">
        <v>1557</v>
      </c>
      <c r="AT14" s="129" t="s">
        <v>1557</v>
      </c>
      <c r="AU14" s="129" t="s">
        <v>205</v>
      </c>
      <c r="AV14" s="129" t="s">
        <v>1557</v>
      </c>
      <c r="AW14" s="130"/>
      <c r="AX14" s="129" t="s">
        <v>1627</v>
      </c>
      <c r="AY14" s="129" t="s">
        <v>1557</v>
      </c>
      <c r="AZ14" s="53"/>
      <c r="BA14" s="53"/>
    </row>
    <row r="15" spans="1:53" s="54" customFormat="1" ht="38.25" customHeight="1">
      <c r="A15" s="128" t="s">
        <v>188</v>
      </c>
      <c r="B15" s="129">
        <v>7</v>
      </c>
      <c r="C15" s="130" t="s">
        <v>310</v>
      </c>
      <c r="D15" s="129" t="s">
        <v>416</v>
      </c>
      <c r="E15" s="107" t="s">
        <v>1537</v>
      </c>
      <c r="F15" s="105" t="s">
        <v>1570</v>
      </c>
      <c r="G15" s="129" t="s">
        <v>284</v>
      </c>
      <c r="H15" s="129" t="s">
        <v>942</v>
      </c>
      <c r="I15" s="129" t="s">
        <v>1479</v>
      </c>
      <c r="J15" s="129" t="s">
        <v>1377</v>
      </c>
      <c r="K15" s="129">
        <v>1</v>
      </c>
      <c r="L15" s="106">
        <v>83050000</v>
      </c>
      <c r="M15" s="131"/>
      <c r="N15" s="131"/>
      <c r="O15" s="131"/>
      <c r="P15" s="131"/>
      <c r="Q15" s="131"/>
      <c r="R15" s="131"/>
      <c r="S15" s="131"/>
      <c r="T15" s="131">
        <f>Tabla2[[#This Row],[Columna12]]+Tabla2[[#This Row],[Columna13]]+Tabla2[[#This Row],[Columna14]]+Tabla2[[#This Row],[Columna15]]+Tabla2[[#This Row],[Columna16]]+Tabla2[[#This Row],[Columna17]]+Tabla2[[#This Row],[Columna18]]+Tabla2[[#This Row],[Columna19]]</f>
        <v>83050000</v>
      </c>
      <c r="U15" s="132">
        <v>43678</v>
      </c>
      <c r="V15" s="132">
        <v>43981</v>
      </c>
      <c r="W15" s="130" t="s">
        <v>1571</v>
      </c>
      <c r="X15" s="133">
        <v>1</v>
      </c>
      <c r="Y15" s="133"/>
      <c r="Z15" s="134">
        <v>83050000</v>
      </c>
      <c r="AA15" s="131">
        <v>83050000</v>
      </c>
      <c r="AB15" s="131">
        <v>83050000</v>
      </c>
      <c r="AC15" s="131"/>
      <c r="AD15" s="131"/>
      <c r="AE15" s="131"/>
      <c r="AF15" s="131"/>
      <c r="AG15" s="131"/>
      <c r="AH15" s="131"/>
      <c r="AI15" s="131"/>
      <c r="AJ15" s="131"/>
      <c r="AK15" s="131"/>
      <c r="AL15" s="131"/>
      <c r="AM15" s="131"/>
      <c r="AN15" s="131"/>
      <c r="AO15" s="131"/>
      <c r="AP15" s="131"/>
      <c r="AQ15" s="131">
        <f>Tabla2[[#This Row],[Columna26]]-AB15</f>
        <v>0</v>
      </c>
      <c r="AR15" s="129" t="s">
        <v>266</v>
      </c>
      <c r="AS15" s="129" t="s">
        <v>1557</v>
      </c>
      <c r="AT15" s="129" t="s">
        <v>1557</v>
      </c>
      <c r="AU15" s="129" t="s">
        <v>267</v>
      </c>
      <c r="AV15" s="129" t="s">
        <v>1557</v>
      </c>
      <c r="AW15" s="130"/>
      <c r="AX15" s="129" t="s">
        <v>1557</v>
      </c>
      <c r="AY15" s="129" t="s">
        <v>1557</v>
      </c>
      <c r="AZ15" s="53"/>
      <c r="BA15" s="53"/>
    </row>
    <row r="16" spans="1:53" s="54" customFormat="1" ht="33" customHeight="1">
      <c r="A16" s="128" t="s">
        <v>188</v>
      </c>
      <c r="B16" s="129">
        <v>8</v>
      </c>
      <c r="C16" s="130" t="s">
        <v>310</v>
      </c>
      <c r="D16" s="129" t="s">
        <v>416</v>
      </c>
      <c r="E16" s="108" t="s">
        <v>1538</v>
      </c>
      <c r="F16" s="105" t="s">
        <v>1572</v>
      </c>
      <c r="G16" s="129" t="s">
        <v>284</v>
      </c>
      <c r="H16" s="129" t="s">
        <v>942</v>
      </c>
      <c r="I16" s="129" t="s">
        <v>1479</v>
      </c>
      <c r="J16" s="129" t="s">
        <v>1377</v>
      </c>
      <c r="K16" s="129">
        <v>1</v>
      </c>
      <c r="L16" s="106">
        <v>56730000</v>
      </c>
      <c r="M16" s="131"/>
      <c r="N16" s="131"/>
      <c r="O16" s="131"/>
      <c r="P16" s="131"/>
      <c r="Q16" s="131"/>
      <c r="R16" s="131"/>
      <c r="S16" s="131"/>
      <c r="T16" s="131">
        <f>Tabla2[[#This Row],[Columna12]]+Tabla2[[#This Row],[Columna13]]+Tabla2[[#This Row],[Columna14]]+Tabla2[[#This Row],[Columna15]]+Tabla2[[#This Row],[Columna16]]+Tabla2[[#This Row],[Columna17]]+Tabla2[[#This Row],[Columna18]]+Tabla2[[#This Row],[Columna19]]</f>
        <v>56730000</v>
      </c>
      <c r="U16" s="132">
        <v>43678</v>
      </c>
      <c r="V16" s="132">
        <v>43981</v>
      </c>
      <c r="W16" s="130" t="s">
        <v>1613</v>
      </c>
      <c r="X16" s="133">
        <v>1</v>
      </c>
      <c r="Y16" s="133"/>
      <c r="Z16" s="134">
        <v>56730000</v>
      </c>
      <c r="AA16" s="131">
        <v>56730000</v>
      </c>
      <c r="AB16" s="131">
        <v>56730000</v>
      </c>
      <c r="AC16" s="131"/>
      <c r="AD16" s="131"/>
      <c r="AE16" s="131"/>
      <c r="AF16" s="131"/>
      <c r="AG16" s="131"/>
      <c r="AH16" s="131"/>
      <c r="AI16" s="131"/>
      <c r="AJ16" s="131"/>
      <c r="AK16" s="131"/>
      <c r="AL16" s="131"/>
      <c r="AM16" s="131"/>
      <c r="AN16" s="131"/>
      <c r="AO16" s="131"/>
      <c r="AP16" s="131"/>
      <c r="AQ16" s="131">
        <f>Tabla2[[#This Row],[Columna26]]-AB16</f>
        <v>0</v>
      </c>
      <c r="AR16" s="129" t="s">
        <v>266</v>
      </c>
      <c r="AS16" s="129" t="s">
        <v>1557</v>
      </c>
      <c r="AT16" s="129" t="s">
        <v>1557</v>
      </c>
      <c r="AU16" s="129" t="s">
        <v>267</v>
      </c>
      <c r="AV16" s="129" t="s">
        <v>1557</v>
      </c>
      <c r="AW16" s="130"/>
      <c r="AX16" s="129" t="s">
        <v>1557</v>
      </c>
      <c r="AY16" s="129" t="s">
        <v>1557</v>
      </c>
      <c r="AZ16" s="53"/>
      <c r="BA16" s="53"/>
    </row>
    <row r="17" spans="1:53" s="54" customFormat="1" ht="48">
      <c r="A17" s="128" t="s">
        <v>188</v>
      </c>
      <c r="B17" s="129">
        <v>9</v>
      </c>
      <c r="C17" s="130" t="s">
        <v>310</v>
      </c>
      <c r="D17" s="129" t="s">
        <v>416</v>
      </c>
      <c r="E17" s="107" t="s">
        <v>1573</v>
      </c>
      <c r="F17" s="105" t="s">
        <v>1574</v>
      </c>
      <c r="G17" s="129" t="s">
        <v>284</v>
      </c>
      <c r="H17" s="129" t="s">
        <v>942</v>
      </c>
      <c r="I17" s="129" t="s">
        <v>1479</v>
      </c>
      <c r="J17" s="129" t="s">
        <v>845</v>
      </c>
      <c r="K17" s="129">
        <v>20</v>
      </c>
      <c r="L17" s="106">
        <v>184108916</v>
      </c>
      <c r="M17" s="131"/>
      <c r="N17" s="131"/>
      <c r="O17" s="131"/>
      <c r="P17" s="131"/>
      <c r="Q17" s="131"/>
      <c r="R17" s="131"/>
      <c r="S17" s="131"/>
      <c r="T17" s="131">
        <f>Tabla2[[#This Row],[Columna12]]+Tabla2[[#This Row],[Columna13]]+Tabla2[[#This Row],[Columna14]]+Tabla2[[#This Row],[Columna15]]+Tabla2[[#This Row],[Columna16]]+Tabla2[[#This Row],[Columna17]]+Tabla2[[#This Row],[Columna18]]+Tabla2[[#This Row],[Columna19]]</f>
        <v>184108916</v>
      </c>
      <c r="U17" s="132">
        <v>43678</v>
      </c>
      <c r="V17" s="132">
        <v>43981</v>
      </c>
      <c r="W17" s="130" t="s">
        <v>1575</v>
      </c>
      <c r="X17" s="133">
        <v>1</v>
      </c>
      <c r="Y17" s="133"/>
      <c r="Z17" s="134">
        <v>184108916</v>
      </c>
      <c r="AA17" s="131">
        <v>184108916</v>
      </c>
      <c r="AB17" s="131">
        <v>184108916</v>
      </c>
      <c r="AC17" s="131"/>
      <c r="AD17" s="131"/>
      <c r="AE17" s="131"/>
      <c r="AF17" s="131"/>
      <c r="AG17" s="131"/>
      <c r="AH17" s="131"/>
      <c r="AI17" s="131"/>
      <c r="AJ17" s="131"/>
      <c r="AK17" s="131"/>
      <c r="AL17" s="131"/>
      <c r="AM17" s="131"/>
      <c r="AN17" s="131"/>
      <c r="AO17" s="131"/>
      <c r="AP17" s="131"/>
      <c r="AQ17" s="131">
        <f>Tabla2[[#This Row],[Columna26]]-AB17</f>
        <v>0</v>
      </c>
      <c r="AR17" s="129" t="s">
        <v>266</v>
      </c>
      <c r="AS17" s="129" t="s">
        <v>1557</v>
      </c>
      <c r="AT17" s="129" t="s">
        <v>1557</v>
      </c>
      <c r="AU17" s="129" t="s">
        <v>267</v>
      </c>
      <c r="AV17" s="129" t="s">
        <v>1557</v>
      </c>
      <c r="AW17" s="130"/>
      <c r="AX17" s="129" t="s">
        <v>1557</v>
      </c>
      <c r="AY17" s="129" t="s">
        <v>1557</v>
      </c>
      <c r="AZ17" s="53"/>
      <c r="BA17" s="53"/>
    </row>
    <row r="18" spans="1:53" s="54" customFormat="1" ht="48">
      <c r="A18" s="128" t="s">
        <v>188</v>
      </c>
      <c r="B18" s="129">
        <v>10</v>
      </c>
      <c r="C18" s="130" t="s">
        <v>310</v>
      </c>
      <c r="D18" s="129" t="s">
        <v>416</v>
      </c>
      <c r="E18" s="108" t="s">
        <v>1576</v>
      </c>
      <c r="F18" s="105" t="s">
        <v>1577</v>
      </c>
      <c r="G18" s="129" t="s">
        <v>284</v>
      </c>
      <c r="H18" s="129" t="s">
        <v>942</v>
      </c>
      <c r="I18" s="129" t="s">
        <v>1479</v>
      </c>
      <c r="J18" s="129" t="s">
        <v>845</v>
      </c>
      <c r="K18" s="129">
        <v>31</v>
      </c>
      <c r="L18" s="106">
        <v>363653584</v>
      </c>
      <c r="M18" s="131"/>
      <c r="N18" s="131"/>
      <c r="O18" s="131"/>
      <c r="P18" s="131"/>
      <c r="Q18" s="131"/>
      <c r="R18" s="131"/>
      <c r="S18" s="131"/>
      <c r="T18" s="131">
        <f>Tabla2[[#This Row],[Columna12]]+Tabla2[[#This Row],[Columna13]]+Tabla2[[#This Row],[Columna14]]+Tabla2[[#This Row],[Columna15]]+Tabla2[[#This Row],[Columna16]]+Tabla2[[#This Row],[Columna17]]+Tabla2[[#This Row],[Columna18]]+Tabla2[[#This Row],[Columna19]]</f>
        <v>363653584</v>
      </c>
      <c r="U18" s="132">
        <v>43678</v>
      </c>
      <c r="V18" s="132">
        <v>43981</v>
      </c>
      <c r="W18" s="130" t="s">
        <v>1575</v>
      </c>
      <c r="X18" s="133">
        <v>1</v>
      </c>
      <c r="Y18" s="133"/>
      <c r="Z18" s="134">
        <v>363653584</v>
      </c>
      <c r="AA18" s="131">
        <v>363653584</v>
      </c>
      <c r="AB18" s="131">
        <v>363653584</v>
      </c>
      <c r="AC18" s="131"/>
      <c r="AD18" s="131"/>
      <c r="AE18" s="131"/>
      <c r="AF18" s="131"/>
      <c r="AG18" s="131"/>
      <c r="AH18" s="131"/>
      <c r="AI18" s="131"/>
      <c r="AJ18" s="131"/>
      <c r="AK18" s="131"/>
      <c r="AL18" s="131"/>
      <c r="AM18" s="131"/>
      <c r="AN18" s="131"/>
      <c r="AO18" s="131"/>
      <c r="AP18" s="131"/>
      <c r="AQ18" s="131">
        <f>Tabla2[[#This Row],[Columna26]]-AB18</f>
        <v>0</v>
      </c>
      <c r="AR18" s="129" t="s">
        <v>266</v>
      </c>
      <c r="AS18" s="129" t="s">
        <v>1557</v>
      </c>
      <c r="AT18" s="129" t="s">
        <v>1557</v>
      </c>
      <c r="AU18" s="129" t="s">
        <v>267</v>
      </c>
      <c r="AV18" s="129" t="s">
        <v>1557</v>
      </c>
      <c r="AW18" s="130"/>
      <c r="AX18" s="129" t="s">
        <v>1557</v>
      </c>
      <c r="AY18" s="129" t="s">
        <v>1557</v>
      </c>
      <c r="AZ18" s="53"/>
      <c r="BA18" s="53"/>
    </row>
    <row r="19" spans="1:53" s="54" customFormat="1" ht="132.75" customHeight="1">
      <c r="A19" s="128" t="s">
        <v>196</v>
      </c>
      <c r="B19" s="129">
        <v>11</v>
      </c>
      <c r="C19" s="130" t="s">
        <v>310</v>
      </c>
      <c r="D19" s="129" t="s">
        <v>382</v>
      </c>
      <c r="E19" s="130" t="s">
        <v>1539</v>
      </c>
      <c r="F19" s="129" t="s">
        <v>1585</v>
      </c>
      <c r="G19" s="129" t="s">
        <v>284</v>
      </c>
      <c r="H19" s="129" t="s">
        <v>942</v>
      </c>
      <c r="I19" s="129" t="s">
        <v>1479</v>
      </c>
      <c r="J19" s="129" t="s">
        <v>705</v>
      </c>
      <c r="K19" s="129">
        <v>2400</v>
      </c>
      <c r="L19" s="131">
        <v>2732654757</v>
      </c>
      <c r="M19" s="131"/>
      <c r="N19" s="131"/>
      <c r="O19" s="131"/>
      <c r="P19" s="131"/>
      <c r="Q19" s="131"/>
      <c r="R19" s="131"/>
      <c r="S19" s="131"/>
      <c r="T19" s="135">
        <f>Tabla2[[#This Row],[Columna12]]+Tabla2[[#This Row],[Columna13]]+Tabla2[[#This Row],[Columna14]]+Tabla2[[#This Row],[Columna15]]+Tabla2[[#This Row],[Columna16]]+Tabla2[[#This Row],[Columna17]]+Tabla2[[#This Row],[Columna18]]+Tabla2[[#This Row],[Columna19]]</f>
        <v>2732654757</v>
      </c>
      <c r="U19" s="132">
        <v>44075</v>
      </c>
      <c r="V19" s="132">
        <v>45899</v>
      </c>
      <c r="W19" s="130" t="s">
        <v>1578</v>
      </c>
      <c r="X19" s="133">
        <v>0.98</v>
      </c>
      <c r="Y19" s="133">
        <v>0.98</v>
      </c>
      <c r="Z19" s="131">
        <v>2732654757</v>
      </c>
      <c r="AA19" s="131">
        <v>2732654757</v>
      </c>
      <c r="AB19" s="131">
        <v>2732654757</v>
      </c>
      <c r="AC19" s="131"/>
      <c r="AD19" s="131"/>
      <c r="AE19" s="131"/>
      <c r="AF19" s="131"/>
      <c r="AG19" s="131"/>
      <c r="AH19" s="131"/>
      <c r="AI19" s="131"/>
      <c r="AJ19" s="131"/>
      <c r="AK19" s="131"/>
      <c r="AL19" s="131"/>
      <c r="AM19" s="131"/>
      <c r="AN19" s="131"/>
      <c r="AO19" s="131"/>
      <c r="AP19" s="131"/>
      <c r="AQ19" s="131">
        <f>Tabla2[[#This Row],[Columna26]]-AB19</f>
        <v>0</v>
      </c>
      <c r="AR19" s="129" t="s">
        <v>1612</v>
      </c>
      <c r="AS19" s="129" t="s">
        <v>1557</v>
      </c>
      <c r="AT19" s="129" t="s">
        <v>1557</v>
      </c>
      <c r="AU19" s="129" t="s">
        <v>267</v>
      </c>
      <c r="AV19" s="129" t="s">
        <v>1557</v>
      </c>
      <c r="AW19" s="130"/>
      <c r="AX19" s="129"/>
      <c r="AY19" s="136">
        <v>45899</v>
      </c>
      <c r="AZ19" s="53"/>
      <c r="BA19" s="53"/>
    </row>
    <row r="20" spans="1:53" s="54" customFormat="1" ht="213" customHeight="1">
      <c r="A20" s="128" t="s">
        <v>199</v>
      </c>
      <c r="B20" s="129">
        <v>12</v>
      </c>
      <c r="C20" s="130" t="s">
        <v>503</v>
      </c>
      <c r="D20" s="129" t="s">
        <v>380</v>
      </c>
      <c r="E20" s="109" t="s">
        <v>1579</v>
      </c>
      <c r="F20" s="109" t="s">
        <v>1580</v>
      </c>
      <c r="G20" s="129" t="s">
        <v>284</v>
      </c>
      <c r="H20" s="129" t="s">
        <v>942</v>
      </c>
      <c r="I20" s="129"/>
      <c r="J20" s="129" t="s">
        <v>415</v>
      </c>
      <c r="K20" s="129"/>
      <c r="L20" s="131">
        <v>170000000</v>
      </c>
      <c r="M20" s="131"/>
      <c r="N20" s="131"/>
      <c r="O20" s="131"/>
      <c r="P20" s="131"/>
      <c r="Q20" s="131"/>
      <c r="R20" s="131"/>
      <c r="S20" s="131"/>
      <c r="T20" s="131">
        <f>Tabla2[[#This Row],[Columna12]]+Tabla2[[#This Row],[Columna13]]+Tabla2[[#This Row],[Columna14]]+Tabla2[[#This Row],[Columna15]]+Tabla2[[#This Row],[Columna16]]+Tabla2[[#This Row],[Columna17]]+Tabla2[[#This Row],[Columna18]]+Tabla2[[#This Row],[Columna19]]</f>
        <v>170000000</v>
      </c>
      <c r="U20" s="132">
        <v>44440</v>
      </c>
      <c r="V20" s="132">
        <v>44561</v>
      </c>
      <c r="W20" s="138" t="s">
        <v>1581</v>
      </c>
      <c r="X20" s="133">
        <v>1</v>
      </c>
      <c r="Y20" s="133"/>
      <c r="Z20" s="131">
        <v>170000000</v>
      </c>
      <c r="AA20" s="131">
        <v>170000000</v>
      </c>
      <c r="AB20" s="131">
        <v>170000000</v>
      </c>
      <c r="AC20" s="131"/>
      <c r="AD20" s="131"/>
      <c r="AE20" s="131"/>
      <c r="AF20" s="131"/>
      <c r="AG20" s="131"/>
      <c r="AH20" s="131"/>
      <c r="AI20" s="131"/>
      <c r="AJ20" s="131"/>
      <c r="AK20" s="131"/>
      <c r="AL20" s="131"/>
      <c r="AM20" s="131"/>
      <c r="AN20" s="131"/>
      <c r="AO20" s="131"/>
      <c r="AP20" s="131"/>
      <c r="AQ20" s="131">
        <f>Tabla2[[#This Row],[Columna26]]-AB20</f>
        <v>0</v>
      </c>
      <c r="AR20" s="129" t="s">
        <v>266</v>
      </c>
      <c r="AS20" s="129" t="s">
        <v>1557</v>
      </c>
      <c r="AT20" s="129" t="s">
        <v>1557</v>
      </c>
      <c r="AU20" s="129" t="s">
        <v>267</v>
      </c>
      <c r="AV20" s="129" t="s">
        <v>1557</v>
      </c>
      <c r="AW20" s="130"/>
      <c r="AX20" s="129" t="s">
        <v>1557</v>
      </c>
      <c r="AY20" s="129" t="s">
        <v>1557</v>
      </c>
      <c r="AZ20" s="53"/>
      <c r="BA20" s="53"/>
    </row>
    <row r="21" spans="1:53" s="54" customFormat="1" ht="107.25" customHeight="1">
      <c r="A21" s="128" t="s">
        <v>199</v>
      </c>
      <c r="B21" s="129">
        <v>13</v>
      </c>
      <c r="C21" s="130" t="s">
        <v>350</v>
      </c>
      <c r="D21" s="129" t="s">
        <v>347</v>
      </c>
      <c r="E21" s="109" t="s">
        <v>1541</v>
      </c>
      <c r="F21" s="110" t="s">
        <v>1542</v>
      </c>
      <c r="G21" s="129" t="s">
        <v>284</v>
      </c>
      <c r="H21" s="129" t="s">
        <v>942</v>
      </c>
      <c r="I21" s="129" t="s">
        <v>209</v>
      </c>
      <c r="J21" s="129" t="s">
        <v>192</v>
      </c>
      <c r="K21" s="129">
        <v>4</v>
      </c>
      <c r="L21" s="131">
        <v>230000000</v>
      </c>
      <c r="M21" s="131"/>
      <c r="N21" s="131"/>
      <c r="O21" s="131"/>
      <c r="P21" s="131"/>
      <c r="Q21" s="131"/>
      <c r="R21" s="131"/>
      <c r="S21" s="131"/>
      <c r="T21" s="131">
        <f>Tabla2[[#This Row],[Columna12]]+Tabla2[[#This Row],[Columna13]]+Tabla2[[#This Row],[Columna14]]+Tabla2[[#This Row],[Columna15]]+Tabla2[[#This Row],[Columna16]]+Tabla2[[#This Row],[Columna17]]+Tabla2[[#This Row],[Columna18]]+Tabla2[[#This Row],[Columna19]]</f>
        <v>230000000</v>
      </c>
      <c r="U21" s="132">
        <v>44440</v>
      </c>
      <c r="V21" s="132">
        <v>44561</v>
      </c>
      <c r="W21" s="130" t="s">
        <v>1582</v>
      </c>
      <c r="X21" s="133">
        <v>1</v>
      </c>
      <c r="Y21" s="133"/>
      <c r="Z21" s="131">
        <v>30000000</v>
      </c>
      <c r="AA21" s="131">
        <v>30000000</v>
      </c>
      <c r="AB21" s="131">
        <v>30000000</v>
      </c>
      <c r="AC21" s="131"/>
      <c r="AD21" s="131"/>
      <c r="AE21" s="131"/>
      <c r="AF21" s="131"/>
      <c r="AG21" s="131"/>
      <c r="AH21" s="131"/>
      <c r="AI21" s="131"/>
      <c r="AJ21" s="131"/>
      <c r="AK21" s="131"/>
      <c r="AL21" s="131"/>
      <c r="AM21" s="131"/>
      <c r="AN21" s="131"/>
      <c r="AO21" s="131"/>
      <c r="AP21" s="131"/>
      <c r="AQ21" s="131">
        <f>Tabla2[[#This Row],[Columna26]]-AB21</f>
        <v>0</v>
      </c>
      <c r="AR21" s="129" t="s">
        <v>266</v>
      </c>
      <c r="AS21" s="129" t="s">
        <v>1557</v>
      </c>
      <c r="AT21" s="129" t="s">
        <v>1557</v>
      </c>
      <c r="AU21" s="129" t="s">
        <v>1558</v>
      </c>
      <c r="AV21" s="129" t="s">
        <v>1583</v>
      </c>
      <c r="AW21" s="130"/>
      <c r="AX21" s="129" t="s">
        <v>1557</v>
      </c>
      <c r="AY21" s="129" t="s">
        <v>1557</v>
      </c>
      <c r="AZ21" s="53"/>
      <c r="BA21" s="53"/>
    </row>
    <row r="22" spans="1:53" s="54" customFormat="1" ht="156">
      <c r="A22" s="128" t="s">
        <v>199</v>
      </c>
      <c r="B22" s="129">
        <v>14</v>
      </c>
      <c r="C22" s="130" t="s">
        <v>310</v>
      </c>
      <c r="D22" s="129" t="s">
        <v>416</v>
      </c>
      <c r="E22" s="109" t="s">
        <v>1543</v>
      </c>
      <c r="F22" s="109" t="s">
        <v>1586</v>
      </c>
      <c r="G22" s="129" t="s">
        <v>284</v>
      </c>
      <c r="H22" s="129" t="s">
        <v>942</v>
      </c>
      <c r="I22" s="129" t="s">
        <v>1479</v>
      </c>
      <c r="J22" s="129" t="s">
        <v>1377</v>
      </c>
      <c r="K22" s="129">
        <v>3</v>
      </c>
      <c r="L22" s="131">
        <v>391889896</v>
      </c>
      <c r="M22" s="131"/>
      <c r="N22" s="131"/>
      <c r="O22" s="131"/>
      <c r="P22" s="131"/>
      <c r="Q22" s="131"/>
      <c r="R22" s="131"/>
      <c r="S22" s="131"/>
      <c r="T22" s="131">
        <v>207580225</v>
      </c>
      <c r="U22" s="132">
        <v>44440</v>
      </c>
      <c r="V22" s="132">
        <v>44561</v>
      </c>
      <c r="W22" s="130" t="s">
        <v>1614</v>
      </c>
      <c r="X22" s="133">
        <v>1</v>
      </c>
      <c r="Y22" s="133"/>
      <c r="Z22" s="131">
        <v>207580225</v>
      </c>
      <c r="AA22" s="131">
        <v>207580225</v>
      </c>
      <c r="AB22" s="131">
        <v>207580225</v>
      </c>
      <c r="AC22" s="131"/>
      <c r="AD22" s="131"/>
      <c r="AE22" s="131"/>
      <c r="AF22" s="131"/>
      <c r="AG22" s="131"/>
      <c r="AH22" s="131"/>
      <c r="AI22" s="131"/>
      <c r="AJ22" s="131"/>
      <c r="AK22" s="131"/>
      <c r="AL22" s="131"/>
      <c r="AM22" s="131"/>
      <c r="AN22" s="131"/>
      <c r="AO22" s="131"/>
      <c r="AP22" s="131"/>
      <c r="AQ22" s="131">
        <f>Tabla2[[#This Row],[Columna26]]-AB22</f>
        <v>0</v>
      </c>
      <c r="AR22" s="129" t="s">
        <v>266</v>
      </c>
      <c r="AS22" s="129" t="s">
        <v>1557</v>
      </c>
      <c r="AT22" s="129" t="s">
        <v>1557</v>
      </c>
      <c r="AU22" s="129" t="s">
        <v>1558</v>
      </c>
      <c r="AV22" s="129" t="s">
        <v>1556</v>
      </c>
      <c r="AW22" s="130"/>
      <c r="AX22" s="129" t="s">
        <v>1557</v>
      </c>
      <c r="AY22" s="129" t="s">
        <v>1557</v>
      </c>
      <c r="AZ22" s="53"/>
      <c r="BA22" s="53"/>
    </row>
    <row r="23" spans="1:53" s="54" customFormat="1" ht="113.25" customHeight="1">
      <c r="A23" s="128" t="s">
        <v>199</v>
      </c>
      <c r="B23" s="129">
        <v>15</v>
      </c>
      <c r="C23" s="130" t="s">
        <v>310</v>
      </c>
      <c r="D23" s="129" t="s">
        <v>416</v>
      </c>
      <c r="E23" s="109" t="s">
        <v>1587</v>
      </c>
      <c r="F23" s="109" t="s">
        <v>1588</v>
      </c>
      <c r="G23" s="129" t="s">
        <v>284</v>
      </c>
      <c r="H23" s="129" t="s">
        <v>942</v>
      </c>
      <c r="I23" s="129" t="s">
        <v>1479</v>
      </c>
      <c r="J23" s="129" t="s">
        <v>885</v>
      </c>
      <c r="K23" s="129">
        <v>13</v>
      </c>
      <c r="L23" s="131">
        <v>201243333</v>
      </c>
      <c r="M23" s="131"/>
      <c r="N23" s="131"/>
      <c r="O23" s="131"/>
      <c r="P23" s="131"/>
      <c r="Q23" s="131"/>
      <c r="R23" s="131"/>
      <c r="S23" s="131"/>
      <c r="T23" s="131">
        <v>114223788</v>
      </c>
      <c r="U23" s="132">
        <v>44440</v>
      </c>
      <c r="V23" s="132">
        <v>44561</v>
      </c>
      <c r="W23" s="130" t="s">
        <v>1615</v>
      </c>
      <c r="X23" s="133">
        <v>1</v>
      </c>
      <c r="Y23" s="133"/>
      <c r="Z23" s="131">
        <v>114223788</v>
      </c>
      <c r="AA23" s="131">
        <v>114223788</v>
      </c>
      <c r="AB23" s="131">
        <v>114223788</v>
      </c>
      <c r="AC23" s="131"/>
      <c r="AD23" s="131"/>
      <c r="AE23" s="131"/>
      <c r="AF23" s="131"/>
      <c r="AG23" s="131"/>
      <c r="AH23" s="131"/>
      <c r="AI23" s="131"/>
      <c r="AJ23" s="131"/>
      <c r="AK23" s="131"/>
      <c r="AL23" s="131"/>
      <c r="AM23" s="131"/>
      <c r="AN23" s="131"/>
      <c r="AO23" s="131"/>
      <c r="AP23" s="131"/>
      <c r="AQ23" s="131">
        <f>Tabla2[[#This Row],[Columna26]]-AB23</f>
        <v>0</v>
      </c>
      <c r="AR23" s="129" t="s">
        <v>266</v>
      </c>
      <c r="AS23" s="129" t="s">
        <v>210</v>
      </c>
      <c r="AT23" s="129" t="s">
        <v>210</v>
      </c>
      <c r="AU23" s="129" t="s">
        <v>1558</v>
      </c>
      <c r="AV23" s="129" t="s">
        <v>1589</v>
      </c>
      <c r="AW23" s="130"/>
      <c r="AX23" s="129" t="s">
        <v>1557</v>
      </c>
      <c r="AY23" s="129" t="s">
        <v>1557</v>
      </c>
      <c r="AZ23" s="53"/>
      <c r="BA23" s="53"/>
    </row>
    <row r="24" spans="1:53" s="54" customFormat="1" ht="199.5" customHeight="1">
      <c r="A24" s="128" t="s">
        <v>199</v>
      </c>
      <c r="B24" s="137">
        <v>16</v>
      </c>
      <c r="C24" s="138" t="s">
        <v>503</v>
      </c>
      <c r="D24" s="137" t="s">
        <v>380</v>
      </c>
      <c r="E24" s="137" t="s">
        <v>1590</v>
      </c>
      <c r="F24" s="138" t="s">
        <v>1591</v>
      </c>
      <c r="G24" s="137" t="s">
        <v>284</v>
      </c>
      <c r="H24" s="137" t="s">
        <v>942</v>
      </c>
      <c r="I24" s="137" t="s">
        <v>1479</v>
      </c>
      <c r="J24" s="137" t="s">
        <v>1377</v>
      </c>
      <c r="K24" s="137">
        <v>1</v>
      </c>
      <c r="L24" s="131">
        <v>2000000000</v>
      </c>
      <c r="M24" s="131"/>
      <c r="N24" s="131"/>
      <c r="O24" s="131"/>
      <c r="P24" s="131"/>
      <c r="Q24" s="131"/>
      <c r="R24" s="131"/>
      <c r="S24" s="131"/>
      <c r="T24" s="135">
        <f>Tabla2[[#This Row],[Columna12]]+Tabla2[[#This Row],[Columna13]]+Tabla2[[#This Row],[Columna14]]+Tabla2[[#This Row],[Columna15]]+Tabla2[[#This Row],[Columna16]]+Tabla2[[#This Row],[Columna17]]+Tabla2[[#This Row],[Columna18]]+Tabla2[[#This Row],[Columna19]]</f>
        <v>2000000000</v>
      </c>
      <c r="U24" s="132">
        <v>44075</v>
      </c>
      <c r="V24" s="139">
        <v>44742</v>
      </c>
      <c r="W24" s="138" t="s">
        <v>1616</v>
      </c>
      <c r="X24" s="133"/>
      <c r="Y24" s="133"/>
      <c r="Z24" s="131">
        <v>0</v>
      </c>
      <c r="AA24" s="131"/>
      <c r="AB24" s="131"/>
      <c r="AC24" s="131"/>
      <c r="AD24" s="131"/>
      <c r="AE24" s="131"/>
      <c r="AF24" s="131"/>
      <c r="AG24" s="131"/>
      <c r="AH24" s="131"/>
      <c r="AI24" s="131"/>
      <c r="AJ24" s="131"/>
      <c r="AK24" s="131"/>
      <c r="AL24" s="131"/>
      <c r="AM24" s="131"/>
      <c r="AN24" s="131"/>
      <c r="AO24" s="131"/>
      <c r="AP24" s="131"/>
      <c r="AQ24" s="135">
        <f>Tabla2[[#This Row],[Columna26]]-AB24</f>
        <v>0</v>
      </c>
      <c r="AR24" s="137" t="s">
        <v>270</v>
      </c>
      <c r="AS24" s="138" t="s">
        <v>1592</v>
      </c>
      <c r="AT24" s="129" t="s">
        <v>1557</v>
      </c>
      <c r="AU24" s="129" t="s">
        <v>1558</v>
      </c>
      <c r="AV24" s="129" t="s">
        <v>1584</v>
      </c>
      <c r="AW24" s="138"/>
      <c r="AX24" s="129" t="s">
        <v>1634</v>
      </c>
      <c r="AY24" s="129" t="s">
        <v>1557</v>
      </c>
      <c r="AZ24" s="53"/>
      <c r="BA24" s="53"/>
    </row>
    <row r="25" spans="1:53" s="54" customFormat="1" ht="164.25" customHeight="1">
      <c r="A25" s="128" t="s">
        <v>199</v>
      </c>
      <c r="B25" s="137">
        <v>17</v>
      </c>
      <c r="C25" s="138" t="s">
        <v>611</v>
      </c>
      <c r="D25" s="137" t="s">
        <v>381</v>
      </c>
      <c r="E25" s="138" t="s">
        <v>1554</v>
      </c>
      <c r="F25" s="138" t="s">
        <v>1555</v>
      </c>
      <c r="G25" s="137" t="s">
        <v>284</v>
      </c>
      <c r="H25" s="137" t="s">
        <v>942</v>
      </c>
      <c r="I25" s="137" t="s">
        <v>1479</v>
      </c>
      <c r="J25" s="137" t="s">
        <v>1377</v>
      </c>
      <c r="K25" s="137">
        <v>1</v>
      </c>
      <c r="L25" s="131">
        <v>42004026</v>
      </c>
      <c r="M25" s="131"/>
      <c r="N25" s="131"/>
      <c r="O25" s="131"/>
      <c r="P25" s="131"/>
      <c r="Q25" s="131"/>
      <c r="R25" s="131"/>
      <c r="S25" s="131"/>
      <c r="T25" s="135">
        <f>Tabla2[[#This Row],[Columna12]]+Tabla2[[#This Row],[Columna13]]+Tabla2[[#This Row],[Columna14]]+Tabla2[[#This Row],[Columna15]]+Tabla2[[#This Row],[Columna16]]+Tabla2[[#This Row],[Columna17]]+Tabla2[[#This Row],[Columna18]]+Tabla2[[#This Row],[Columna19]]</f>
        <v>42004026</v>
      </c>
      <c r="U25" s="132">
        <v>44075</v>
      </c>
      <c r="V25" s="139">
        <v>44742</v>
      </c>
      <c r="W25" s="138" t="s">
        <v>1616</v>
      </c>
      <c r="X25" s="133"/>
      <c r="Y25" s="133"/>
      <c r="Z25" s="131">
        <v>0</v>
      </c>
      <c r="AA25" s="131"/>
      <c r="AB25" s="131"/>
      <c r="AC25" s="131"/>
      <c r="AD25" s="131"/>
      <c r="AE25" s="131"/>
      <c r="AF25" s="131"/>
      <c r="AG25" s="131"/>
      <c r="AH25" s="131"/>
      <c r="AI25" s="131"/>
      <c r="AJ25" s="131"/>
      <c r="AK25" s="131"/>
      <c r="AL25" s="131"/>
      <c r="AM25" s="131"/>
      <c r="AN25" s="131"/>
      <c r="AO25" s="131"/>
      <c r="AP25" s="131"/>
      <c r="AQ25" s="135">
        <f>Tabla2[[#This Row],[Columna26]]-AB25</f>
        <v>0</v>
      </c>
      <c r="AR25" s="137" t="s">
        <v>270</v>
      </c>
      <c r="AS25" s="138" t="s">
        <v>1609</v>
      </c>
      <c r="AT25" s="129" t="s">
        <v>1557</v>
      </c>
      <c r="AU25" s="129" t="s">
        <v>1558</v>
      </c>
      <c r="AV25" s="129" t="s">
        <v>1584</v>
      </c>
      <c r="AW25" s="138"/>
      <c r="AX25" s="129" t="s">
        <v>1634</v>
      </c>
      <c r="AY25" s="129" t="s">
        <v>1557</v>
      </c>
      <c r="AZ25" s="53"/>
      <c r="BA25" s="53"/>
    </row>
    <row r="26" spans="1:53" s="54" customFormat="1" ht="96">
      <c r="A26" s="128" t="s">
        <v>202</v>
      </c>
      <c r="B26" s="129">
        <v>18</v>
      </c>
      <c r="C26" s="130" t="s">
        <v>310</v>
      </c>
      <c r="D26" s="129" t="s">
        <v>190</v>
      </c>
      <c r="E26" s="109" t="s">
        <v>1595</v>
      </c>
      <c r="F26" s="111" t="s">
        <v>1540</v>
      </c>
      <c r="G26" s="129" t="s">
        <v>284</v>
      </c>
      <c r="H26" s="129" t="s">
        <v>942</v>
      </c>
      <c r="I26" s="129" t="s">
        <v>1479</v>
      </c>
      <c r="J26" s="129" t="s">
        <v>1377</v>
      </c>
      <c r="K26" s="129">
        <v>1</v>
      </c>
      <c r="L26" s="131">
        <v>2617250446</v>
      </c>
      <c r="M26" s="131"/>
      <c r="N26" s="131"/>
      <c r="O26" s="131">
        <f>1387773242+77061986</f>
        <v>1464835228</v>
      </c>
      <c r="P26" s="131"/>
      <c r="Q26" s="131"/>
      <c r="R26" s="131">
        <v>41902486</v>
      </c>
      <c r="S26" s="131">
        <v>1712340</v>
      </c>
      <c r="T26" s="131">
        <f>Tabla2[[#This Row],[Columna12]]+Tabla2[[#This Row],[Columna13]]+Tabla2[[#This Row],[Columna14]]+Tabla2[[#This Row],[Columna15]]+Tabla2[[#This Row],[Columna16]]+Tabla2[[#This Row],[Columna17]]+Tabla2[[#This Row],[Columna18]]+Tabla2[[#This Row],[Columna19]]</f>
        <v>4125700500</v>
      </c>
      <c r="U26" s="132">
        <v>44774</v>
      </c>
      <c r="V26" s="132">
        <v>44910</v>
      </c>
      <c r="W26" s="130" t="s">
        <v>1594</v>
      </c>
      <c r="X26" s="133">
        <v>1</v>
      </c>
      <c r="Y26" s="133"/>
      <c r="Z26" s="131">
        <v>2617250446</v>
      </c>
      <c r="AA26" s="131">
        <v>2617250446</v>
      </c>
      <c r="AB26" s="131">
        <v>2617250446</v>
      </c>
      <c r="AC26" s="131"/>
      <c r="AD26" s="131"/>
      <c r="AE26" s="131"/>
      <c r="AF26" s="131"/>
      <c r="AG26" s="131">
        <v>1387773242</v>
      </c>
      <c r="AH26" s="131">
        <v>1387773242</v>
      </c>
      <c r="AI26" s="131">
        <v>77061986</v>
      </c>
      <c r="AJ26" s="131">
        <v>77061986</v>
      </c>
      <c r="AK26" s="131"/>
      <c r="AL26" s="131"/>
      <c r="AM26" s="131">
        <v>41902486</v>
      </c>
      <c r="AN26" s="131">
        <v>41902486</v>
      </c>
      <c r="AO26" s="131">
        <v>1712340</v>
      </c>
      <c r="AP26" s="131">
        <v>121712340</v>
      </c>
      <c r="AQ26" s="131">
        <f>Tabla2[[#This Row],[Columna26]]-AB26</f>
        <v>0</v>
      </c>
      <c r="AR26" s="129" t="s">
        <v>266</v>
      </c>
      <c r="AS26" s="129" t="s">
        <v>1557</v>
      </c>
      <c r="AT26" s="129" t="s">
        <v>1557</v>
      </c>
      <c r="AU26" s="129" t="s">
        <v>267</v>
      </c>
      <c r="AV26" s="129" t="s">
        <v>1557</v>
      </c>
      <c r="AW26" s="130"/>
      <c r="AX26" s="129" t="s">
        <v>1629</v>
      </c>
      <c r="AY26" s="129" t="s">
        <v>210</v>
      </c>
      <c r="AZ26" s="53"/>
      <c r="BA26" s="53"/>
    </row>
    <row r="27" spans="1:53" s="54" customFormat="1" ht="120.75" customHeight="1">
      <c r="A27" s="128" t="s">
        <v>206</v>
      </c>
      <c r="B27" s="129">
        <v>19</v>
      </c>
      <c r="C27" s="130" t="s">
        <v>310</v>
      </c>
      <c r="D27" s="129" t="s">
        <v>416</v>
      </c>
      <c r="E27" s="112" t="s">
        <v>1544</v>
      </c>
      <c r="F27" s="113" t="s">
        <v>1545</v>
      </c>
      <c r="G27" s="129" t="s">
        <v>284</v>
      </c>
      <c r="H27" s="129" t="s">
        <v>942</v>
      </c>
      <c r="I27" s="129" t="s">
        <v>1479</v>
      </c>
      <c r="J27" s="129" t="s">
        <v>866</v>
      </c>
      <c r="K27" s="129">
        <v>31</v>
      </c>
      <c r="L27" s="131">
        <v>900000000</v>
      </c>
      <c r="M27" s="131"/>
      <c r="N27" s="131"/>
      <c r="O27" s="131"/>
      <c r="P27" s="131"/>
      <c r="Q27" s="131"/>
      <c r="R27" s="131"/>
      <c r="S27" s="131"/>
      <c r="T27" s="131">
        <f>Tabla2[[#This Row],[Columna12]]+Tabla2[[#This Row],[Columna13]]+Tabla2[[#This Row],[Columna14]]+Tabla2[[#This Row],[Columna15]]+Tabla2[[#This Row],[Columna16]]+Tabla2[[#This Row],[Columna17]]+Tabla2[[#This Row],[Columna18]]+Tabla2[[#This Row],[Columna19]]</f>
        <v>900000000</v>
      </c>
      <c r="U27" s="132">
        <v>45200</v>
      </c>
      <c r="V27" s="132">
        <v>45534</v>
      </c>
      <c r="W27" s="130" t="s">
        <v>1617</v>
      </c>
      <c r="X27" s="133">
        <v>1</v>
      </c>
      <c r="Y27" s="133"/>
      <c r="Z27" s="131">
        <v>894812009</v>
      </c>
      <c r="AA27" s="131">
        <v>894812009</v>
      </c>
      <c r="AB27" s="131">
        <v>894812009</v>
      </c>
      <c r="AC27" s="131"/>
      <c r="AD27" s="131"/>
      <c r="AE27" s="131"/>
      <c r="AF27" s="131"/>
      <c r="AG27" s="131"/>
      <c r="AH27" s="131"/>
      <c r="AI27" s="131"/>
      <c r="AJ27" s="131"/>
      <c r="AK27" s="131"/>
      <c r="AL27" s="131"/>
      <c r="AM27" s="131"/>
      <c r="AN27" s="131"/>
      <c r="AO27" s="131"/>
      <c r="AP27" s="131"/>
      <c r="AQ27" s="131">
        <f>Tabla2[[#This Row],[Columna26]]-AB27</f>
        <v>0</v>
      </c>
      <c r="AR27" s="129" t="s">
        <v>266</v>
      </c>
      <c r="AS27" s="129" t="s">
        <v>1557</v>
      </c>
      <c r="AT27" s="129" t="s">
        <v>1557</v>
      </c>
      <c r="AU27" s="129" t="s">
        <v>267</v>
      </c>
      <c r="AV27" s="129" t="s">
        <v>1557</v>
      </c>
      <c r="AW27" s="130"/>
      <c r="AX27" s="129" t="s">
        <v>1557</v>
      </c>
      <c r="AY27" s="129" t="s">
        <v>1557</v>
      </c>
      <c r="AZ27" s="53"/>
      <c r="BA27" s="53"/>
    </row>
    <row r="28" spans="1:53" s="54" customFormat="1" ht="48">
      <c r="A28" s="128" t="s">
        <v>206</v>
      </c>
      <c r="B28" s="129">
        <v>20</v>
      </c>
      <c r="C28" s="130" t="s">
        <v>310</v>
      </c>
      <c r="D28" s="129" t="s">
        <v>416</v>
      </c>
      <c r="E28" s="112" t="s">
        <v>1546</v>
      </c>
      <c r="F28" s="113" t="s">
        <v>1596</v>
      </c>
      <c r="G28" s="129" t="s">
        <v>284</v>
      </c>
      <c r="H28" s="129" t="s">
        <v>942</v>
      </c>
      <c r="I28" s="129" t="s">
        <v>1479</v>
      </c>
      <c r="J28" s="129" t="s">
        <v>845</v>
      </c>
      <c r="K28" s="129">
        <v>36</v>
      </c>
      <c r="L28" s="131">
        <v>300000000</v>
      </c>
      <c r="M28" s="131"/>
      <c r="N28" s="131"/>
      <c r="O28" s="131"/>
      <c r="P28" s="131"/>
      <c r="Q28" s="131"/>
      <c r="R28" s="131"/>
      <c r="S28" s="131"/>
      <c r="T28" s="131">
        <f>Tabla2[[#This Row],[Columna12]]+Tabla2[[#This Row],[Columna13]]+Tabla2[[#This Row],[Columna14]]+Tabla2[[#This Row],[Columna15]]+Tabla2[[#This Row],[Columna16]]+Tabla2[[#This Row],[Columna17]]+Tabla2[[#This Row],[Columna18]]+Tabla2[[#This Row],[Columna19]]</f>
        <v>300000000</v>
      </c>
      <c r="U28" s="132">
        <v>45200</v>
      </c>
      <c r="V28" s="132">
        <v>45534</v>
      </c>
      <c r="W28" s="130" t="s">
        <v>1617</v>
      </c>
      <c r="X28" s="133">
        <v>1</v>
      </c>
      <c r="Y28" s="133"/>
      <c r="Z28" s="131">
        <v>300000000</v>
      </c>
      <c r="AA28" s="131">
        <v>300000000</v>
      </c>
      <c r="AB28" s="131">
        <v>300000000</v>
      </c>
      <c r="AC28" s="131"/>
      <c r="AD28" s="131"/>
      <c r="AE28" s="131"/>
      <c r="AF28" s="131"/>
      <c r="AG28" s="131"/>
      <c r="AH28" s="131"/>
      <c r="AI28" s="131"/>
      <c r="AJ28" s="131"/>
      <c r="AK28" s="131"/>
      <c r="AL28" s="131"/>
      <c r="AM28" s="131"/>
      <c r="AN28" s="131"/>
      <c r="AO28" s="131"/>
      <c r="AP28" s="131"/>
      <c r="AQ28" s="131">
        <f>Tabla2[[#This Row],[Columna26]]-AB28</f>
        <v>0</v>
      </c>
      <c r="AR28" s="129" t="s">
        <v>266</v>
      </c>
      <c r="AS28" s="129" t="s">
        <v>1557</v>
      </c>
      <c r="AT28" s="129" t="s">
        <v>1557</v>
      </c>
      <c r="AU28" s="129" t="s">
        <v>267</v>
      </c>
      <c r="AV28" s="129" t="s">
        <v>1557</v>
      </c>
      <c r="AW28" s="130"/>
      <c r="AX28" s="129" t="s">
        <v>1557</v>
      </c>
      <c r="AY28" s="129" t="s">
        <v>1557</v>
      </c>
      <c r="AZ28" s="53"/>
      <c r="BA28" s="53"/>
    </row>
    <row r="29" spans="1:53" s="54" customFormat="1" ht="72" customHeight="1">
      <c r="A29" s="128" t="s">
        <v>206</v>
      </c>
      <c r="B29" s="129">
        <v>21</v>
      </c>
      <c r="C29" s="130" t="s">
        <v>310</v>
      </c>
      <c r="D29" s="129" t="s">
        <v>416</v>
      </c>
      <c r="E29" s="112" t="s">
        <v>1597</v>
      </c>
      <c r="F29" s="113" t="s">
        <v>1598</v>
      </c>
      <c r="G29" s="129" t="s">
        <v>284</v>
      </c>
      <c r="H29" s="129" t="s">
        <v>942</v>
      </c>
      <c r="I29" s="129" t="s">
        <v>1479</v>
      </c>
      <c r="J29" s="129" t="s">
        <v>866</v>
      </c>
      <c r="K29" s="129">
        <v>90</v>
      </c>
      <c r="L29" s="131">
        <v>700000000</v>
      </c>
      <c r="M29" s="131"/>
      <c r="N29" s="131"/>
      <c r="O29" s="131"/>
      <c r="P29" s="131"/>
      <c r="Q29" s="131"/>
      <c r="R29" s="131"/>
      <c r="S29" s="131"/>
      <c r="T29" s="131">
        <f>Tabla2[[#This Row],[Columna12]]+Tabla2[[#This Row],[Columna13]]+Tabla2[[#This Row],[Columna14]]+Tabla2[[#This Row],[Columna15]]+Tabla2[[#This Row],[Columna16]]+Tabla2[[#This Row],[Columna17]]+Tabla2[[#This Row],[Columna18]]+Tabla2[[#This Row],[Columna19]]</f>
        <v>700000000</v>
      </c>
      <c r="U29" s="132">
        <v>45200</v>
      </c>
      <c r="V29" s="132">
        <v>45534</v>
      </c>
      <c r="W29" s="130" t="s">
        <v>1618</v>
      </c>
      <c r="X29" s="133">
        <v>1</v>
      </c>
      <c r="Y29" s="133"/>
      <c r="Z29" s="131">
        <v>700000000</v>
      </c>
      <c r="AA29" s="131">
        <v>700000000</v>
      </c>
      <c r="AB29" s="131">
        <v>700000000</v>
      </c>
      <c r="AC29" s="131"/>
      <c r="AD29" s="131"/>
      <c r="AE29" s="131"/>
      <c r="AF29" s="131"/>
      <c r="AG29" s="131"/>
      <c r="AH29" s="131"/>
      <c r="AI29" s="131"/>
      <c r="AJ29" s="131"/>
      <c r="AK29" s="131"/>
      <c r="AL29" s="131"/>
      <c r="AM29" s="131"/>
      <c r="AN29" s="131"/>
      <c r="AO29" s="131"/>
      <c r="AP29" s="131"/>
      <c r="AQ29" s="131">
        <f>Tabla2[[#This Row],[Columna26]]-AB29</f>
        <v>0</v>
      </c>
      <c r="AR29" s="129" t="s">
        <v>266</v>
      </c>
      <c r="AS29" s="129" t="s">
        <v>1557</v>
      </c>
      <c r="AT29" s="129" t="s">
        <v>1557</v>
      </c>
      <c r="AU29" s="129" t="s">
        <v>267</v>
      </c>
      <c r="AV29" s="129" t="s">
        <v>1557</v>
      </c>
      <c r="AW29" s="130"/>
      <c r="AX29" s="129" t="s">
        <v>1557</v>
      </c>
      <c r="AY29" s="129" t="s">
        <v>1557</v>
      </c>
      <c r="AZ29" s="53"/>
      <c r="BA29" s="53"/>
    </row>
    <row r="30" spans="1:53" s="54" customFormat="1" ht="267.75" customHeight="1">
      <c r="A30" s="128" t="s">
        <v>206</v>
      </c>
      <c r="B30" s="129">
        <v>22</v>
      </c>
      <c r="C30" s="130" t="s">
        <v>310</v>
      </c>
      <c r="D30" s="129" t="s">
        <v>382</v>
      </c>
      <c r="E30" s="112" t="s">
        <v>1547</v>
      </c>
      <c r="F30" s="110" t="s">
        <v>1548</v>
      </c>
      <c r="G30" s="129" t="s">
        <v>284</v>
      </c>
      <c r="H30" s="129" t="s">
        <v>942</v>
      </c>
      <c r="I30" s="129" t="s">
        <v>1479</v>
      </c>
      <c r="J30" s="129" t="s">
        <v>1377</v>
      </c>
      <c r="K30" s="129">
        <v>1</v>
      </c>
      <c r="L30" s="131">
        <v>514253935</v>
      </c>
      <c r="M30" s="131"/>
      <c r="N30" s="131"/>
      <c r="O30" s="131"/>
      <c r="P30" s="131"/>
      <c r="Q30" s="131"/>
      <c r="R30" s="131"/>
      <c r="S30" s="131"/>
      <c r="T30" s="131">
        <f>Tabla2[[#This Row],[Columna12]]+Tabla2[[#This Row],[Columna13]]+Tabla2[[#This Row],[Columna14]]+Tabla2[[#This Row],[Columna15]]+Tabla2[[#This Row],[Columna16]]+Tabla2[[#This Row],[Columna17]]+Tabla2[[#This Row],[Columna18]]+Tabla2[[#This Row],[Columna19]]</f>
        <v>514253935</v>
      </c>
      <c r="U30" s="132">
        <v>45293</v>
      </c>
      <c r="V30" s="132">
        <v>45657</v>
      </c>
      <c r="W30" s="130" t="s">
        <v>1619</v>
      </c>
      <c r="X30" s="133">
        <v>0.84</v>
      </c>
      <c r="Y30" s="133"/>
      <c r="Z30" s="131">
        <v>514253935</v>
      </c>
      <c r="AA30" s="131">
        <v>432564780</v>
      </c>
      <c r="AB30" s="131">
        <v>432564780</v>
      </c>
      <c r="AC30" s="131"/>
      <c r="AD30" s="131"/>
      <c r="AE30" s="131"/>
      <c r="AF30" s="131"/>
      <c r="AG30" s="131"/>
      <c r="AH30" s="131"/>
      <c r="AI30" s="131"/>
      <c r="AJ30" s="131"/>
      <c r="AK30" s="131"/>
      <c r="AL30" s="131"/>
      <c r="AM30" s="131"/>
      <c r="AN30" s="131"/>
      <c r="AO30" s="131"/>
      <c r="AP30" s="131"/>
      <c r="AQ30" s="131">
        <f>Tabla2[[#This Row],[Columna26]]-AB30</f>
        <v>81689155</v>
      </c>
      <c r="AR30" s="129" t="s">
        <v>1612</v>
      </c>
      <c r="AS30" s="129" t="s">
        <v>1557</v>
      </c>
      <c r="AT30" s="129" t="s">
        <v>1557</v>
      </c>
      <c r="AU30" s="129" t="s">
        <v>267</v>
      </c>
      <c r="AV30" s="129" t="s">
        <v>1557</v>
      </c>
      <c r="AW30" s="130"/>
      <c r="AX30" s="129" t="s">
        <v>1557</v>
      </c>
      <c r="AY30" s="129" t="s">
        <v>1557</v>
      </c>
      <c r="AZ30" s="53"/>
      <c r="BA30" s="53"/>
    </row>
    <row r="31" spans="1:53" s="54" customFormat="1" ht="108">
      <c r="A31" s="128" t="s">
        <v>206</v>
      </c>
      <c r="B31" s="129">
        <v>23</v>
      </c>
      <c r="C31" s="130" t="s">
        <v>350</v>
      </c>
      <c r="D31" s="129" t="s">
        <v>347</v>
      </c>
      <c r="E31" s="112" t="s">
        <v>1549</v>
      </c>
      <c r="F31" s="113" t="s">
        <v>1599</v>
      </c>
      <c r="G31" s="129" t="s">
        <v>284</v>
      </c>
      <c r="H31" s="129" t="s">
        <v>942</v>
      </c>
      <c r="I31" s="129" t="s">
        <v>1479</v>
      </c>
      <c r="J31" s="129" t="s">
        <v>192</v>
      </c>
      <c r="K31" s="129">
        <v>4</v>
      </c>
      <c r="L31" s="131">
        <v>50000000</v>
      </c>
      <c r="M31" s="131"/>
      <c r="N31" s="131"/>
      <c r="O31" s="131"/>
      <c r="P31" s="131"/>
      <c r="Q31" s="131"/>
      <c r="R31" s="131"/>
      <c r="S31" s="131"/>
      <c r="T31" s="131">
        <f>Tabla2[[#This Row],[Columna12]]+Tabla2[[#This Row],[Columna13]]+Tabla2[[#This Row],[Columna14]]+Tabla2[[#This Row],[Columna15]]+Tabla2[[#This Row],[Columna16]]+Tabla2[[#This Row],[Columna17]]+Tabla2[[#This Row],[Columna18]]+Tabla2[[#This Row],[Columna19]]</f>
        <v>50000000</v>
      </c>
      <c r="U31" s="132">
        <v>45293</v>
      </c>
      <c r="V31" s="132">
        <v>45657</v>
      </c>
      <c r="W31" s="130"/>
      <c r="X31" s="133"/>
      <c r="Y31" s="133"/>
      <c r="Z31" s="131">
        <f>50000000+80187991</f>
        <v>130187991</v>
      </c>
      <c r="AA31" s="131">
        <f>49282281+13378531</f>
        <v>62660812</v>
      </c>
      <c r="AB31" s="131">
        <f>49282281+13378531</f>
        <v>62660812</v>
      </c>
      <c r="AC31" s="131"/>
      <c r="AD31" s="131"/>
      <c r="AE31" s="131"/>
      <c r="AF31" s="131"/>
      <c r="AG31" s="131"/>
      <c r="AH31" s="131"/>
      <c r="AI31" s="131"/>
      <c r="AJ31" s="131"/>
      <c r="AK31" s="131"/>
      <c r="AL31" s="131"/>
      <c r="AM31" s="131"/>
      <c r="AN31" s="131"/>
      <c r="AO31" s="131"/>
      <c r="AP31" s="131"/>
      <c r="AQ31" s="131">
        <f>Tabla2[[#This Row],[Columna26]]-AB31</f>
        <v>67527179</v>
      </c>
      <c r="AR31" s="129" t="s">
        <v>1612</v>
      </c>
      <c r="AS31" s="129" t="s">
        <v>1557</v>
      </c>
      <c r="AT31" s="129" t="s">
        <v>1557</v>
      </c>
      <c r="AU31" s="129" t="s">
        <v>269</v>
      </c>
      <c r="AV31" s="129" t="s">
        <v>1621</v>
      </c>
      <c r="AW31" s="130"/>
      <c r="AX31" s="129" t="s">
        <v>1557</v>
      </c>
      <c r="AY31" s="129" t="s">
        <v>1557</v>
      </c>
      <c r="AZ31" s="53"/>
      <c r="BA31" s="53"/>
    </row>
    <row r="32" spans="1:53" s="54" customFormat="1" ht="125.25" customHeight="1">
      <c r="A32" s="128" t="s">
        <v>206</v>
      </c>
      <c r="B32" s="129">
        <v>24</v>
      </c>
      <c r="C32" s="130" t="s">
        <v>350</v>
      </c>
      <c r="D32" s="129" t="s">
        <v>381</v>
      </c>
      <c r="E32" s="112" t="s">
        <v>1550</v>
      </c>
      <c r="F32" s="113" t="s">
        <v>1551</v>
      </c>
      <c r="G32" s="129" t="s">
        <v>284</v>
      </c>
      <c r="H32" s="129" t="s">
        <v>942</v>
      </c>
      <c r="I32" s="129" t="s">
        <v>209</v>
      </c>
      <c r="J32" s="129" t="s">
        <v>1136</v>
      </c>
      <c r="K32" s="129">
        <v>3</v>
      </c>
      <c r="L32" s="131">
        <v>100000000</v>
      </c>
      <c r="M32" s="131"/>
      <c r="N32" s="131"/>
      <c r="O32" s="131"/>
      <c r="P32" s="131"/>
      <c r="Q32" s="131"/>
      <c r="R32" s="131"/>
      <c r="S32" s="131"/>
      <c r="T32" s="131">
        <f>Tabla2[[#This Row],[Columna12]]+Tabla2[[#This Row],[Columna13]]+Tabla2[[#This Row],[Columna14]]+Tabla2[[#This Row],[Columna15]]+Tabla2[[#This Row],[Columna16]]+Tabla2[[#This Row],[Columna17]]+Tabla2[[#This Row],[Columna18]]+Tabla2[[#This Row],[Columna19]]</f>
        <v>100000000</v>
      </c>
      <c r="U32" s="132">
        <v>45293</v>
      </c>
      <c r="V32" s="132">
        <v>45657</v>
      </c>
      <c r="W32" s="130"/>
      <c r="X32" s="133"/>
      <c r="Y32" s="133"/>
      <c r="Z32" s="131">
        <v>25000000</v>
      </c>
      <c r="AA32" s="131"/>
      <c r="AB32" s="131"/>
      <c r="AC32" s="131"/>
      <c r="AD32" s="131"/>
      <c r="AE32" s="131"/>
      <c r="AF32" s="131"/>
      <c r="AG32" s="131"/>
      <c r="AH32" s="131"/>
      <c r="AI32" s="131"/>
      <c r="AJ32" s="131"/>
      <c r="AK32" s="131"/>
      <c r="AL32" s="131"/>
      <c r="AM32" s="131"/>
      <c r="AN32" s="131"/>
      <c r="AO32" s="131"/>
      <c r="AP32" s="131"/>
      <c r="AQ32" s="131">
        <f>Tabla2[[#This Row],[Columna26]]-AB32</f>
        <v>25000000</v>
      </c>
      <c r="AR32" s="129" t="s">
        <v>1612</v>
      </c>
      <c r="AS32" s="129" t="s">
        <v>1557</v>
      </c>
      <c r="AT32" s="129" t="s">
        <v>1557</v>
      </c>
      <c r="AU32" s="129" t="s">
        <v>268</v>
      </c>
      <c r="AV32" s="129" t="s">
        <v>1610</v>
      </c>
      <c r="AW32" s="130"/>
      <c r="AX32" s="129" t="s">
        <v>1557</v>
      </c>
      <c r="AY32" s="129" t="s">
        <v>1557</v>
      </c>
      <c r="AZ32" s="53"/>
      <c r="BA32" s="53"/>
    </row>
    <row r="33" spans="1:53" s="54" customFormat="1" ht="192">
      <c r="A33" s="128" t="s">
        <v>206</v>
      </c>
      <c r="B33" s="129">
        <v>25</v>
      </c>
      <c r="C33" s="130" t="s">
        <v>503</v>
      </c>
      <c r="D33" s="129" t="s">
        <v>345</v>
      </c>
      <c r="E33" s="112" t="s">
        <v>1552</v>
      </c>
      <c r="F33" s="113" t="s">
        <v>1553</v>
      </c>
      <c r="G33" s="129" t="s">
        <v>284</v>
      </c>
      <c r="H33" s="129" t="s">
        <v>942</v>
      </c>
      <c r="I33" s="129"/>
      <c r="J33" s="129" t="s">
        <v>346</v>
      </c>
      <c r="K33" s="129">
        <v>1</v>
      </c>
      <c r="L33" s="131">
        <v>50000000</v>
      </c>
      <c r="M33" s="131"/>
      <c r="N33" s="131"/>
      <c r="O33" s="131"/>
      <c r="P33" s="131"/>
      <c r="Q33" s="131"/>
      <c r="R33" s="131"/>
      <c r="S33" s="131"/>
      <c r="T33" s="131">
        <f>Tabla2[[#This Row],[Columna12]]+Tabla2[[#This Row],[Columna13]]+Tabla2[[#This Row],[Columna14]]+Tabla2[[#This Row],[Columna15]]+Tabla2[[#This Row],[Columna16]]+Tabla2[[#This Row],[Columna17]]+Tabla2[[#This Row],[Columna18]]+Tabla2[[#This Row],[Columna19]]</f>
        <v>50000000</v>
      </c>
      <c r="U33" s="132">
        <v>45293</v>
      </c>
      <c r="V33" s="132">
        <v>45657</v>
      </c>
      <c r="W33" s="130"/>
      <c r="X33" s="133"/>
      <c r="Y33" s="133"/>
      <c r="Z33" s="131">
        <f>50000000</f>
        <v>50000000</v>
      </c>
      <c r="AA33" s="131">
        <f>8250000+16155920</f>
        <v>24405920</v>
      </c>
      <c r="AB33" s="131">
        <f>8250000+16155920</f>
        <v>24405920</v>
      </c>
      <c r="AC33" s="131"/>
      <c r="AD33" s="131"/>
      <c r="AE33" s="131"/>
      <c r="AF33" s="131"/>
      <c r="AG33" s="131"/>
      <c r="AH33" s="131"/>
      <c r="AI33" s="131"/>
      <c r="AJ33" s="131"/>
      <c r="AK33" s="131"/>
      <c r="AL33" s="131"/>
      <c r="AM33" s="131"/>
      <c r="AN33" s="131"/>
      <c r="AO33" s="131"/>
      <c r="AP33" s="131"/>
      <c r="AQ33" s="131">
        <f>Tabla2[[#This Row],[Columna26]]-AB33</f>
        <v>25594080</v>
      </c>
      <c r="AR33" s="129" t="s">
        <v>1612</v>
      </c>
      <c r="AS33" s="129" t="s">
        <v>1557</v>
      </c>
      <c r="AT33" s="129" t="s">
        <v>1557</v>
      </c>
      <c r="AU33" s="129" t="s">
        <v>267</v>
      </c>
      <c r="AV33" s="152"/>
      <c r="AW33" s="130"/>
      <c r="AX33" s="129" t="s">
        <v>1557</v>
      </c>
      <c r="AY33" s="129" t="s">
        <v>1557</v>
      </c>
      <c r="AZ33" s="53"/>
      <c r="BA33" s="53"/>
    </row>
    <row r="34" spans="1:53" s="54" customFormat="1" ht="85.5" customHeight="1">
      <c r="A34" s="128" t="s">
        <v>208</v>
      </c>
      <c r="B34" s="129">
        <v>26</v>
      </c>
      <c r="C34" s="130" t="s">
        <v>310</v>
      </c>
      <c r="D34" s="129" t="s">
        <v>190</v>
      </c>
      <c r="E34" s="109" t="s">
        <v>1600</v>
      </c>
      <c r="F34" s="111" t="s">
        <v>1602</v>
      </c>
      <c r="G34" s="129" t="s">
        <v>284</v>
      </c>
      <c r="H34" s="129" t="s">
        <v>942</v>
      </c>
      <c r="I34" s="129"/>
      <c r="J34" s="129" t="s">
        <v>584</v>
      </c>
      <c r="K34" s="129"/>
      <c r="L34" s="131">
        <v>700000000</v>
      </c>
      <c r="M34" s="131"/>
      <c r="N34" s="131"/>
      <c r="O34" s="131"/>
      <c r="P34" s="131"/>
      <c r="Q34" s="131"/>
      <c r="R34" s="131"/>
      <c r="S34" s="131"/>
      <c r="T34" s="131">
        <f>Tabla2[[#This Row],[Columna12]]+Tabla2[[#This Row],[Columna13]]+Tabla2[[#This Row],[Columna14]]+Tabla2[[#This Row],[Columna15]]+Tabla2[[#This Row],[Columna16]]+Tabla2[[#This Row],[Columna17]]+Tabla2[[#This Row],[Columna18]]+Tabla2[[#This Row],[Columna19]]</f>
        <v>700000000</v>
      </c>
      <c r="U34" s="132">
        <v>45779</v>
      </c>
      <c r="V34" s="132">
        <v>46022</v>
      </c>
      <c r="W34" s="130" t="s">
        <v>1620</v>
      </c>
      <c r="X34" s="133">
        <v>0</v>
      </c>
      <c r="Y34" s="133"/>
      <c r="Z34" s="131">
        <v>700000000</v>
      </c>
      <c r="AA34" s="131">
        <v>26950000</v>
      </c>
      <c r="AB34" s="131">
        <v>26950000</v>
      </c>
      <c r="AC34" s="131"/>
      <c r="AD34" s="131"/>
      <c r="AE34" s="131"/>
      <c r="AF34" s="131"/>
      <c r="AG34" s="131"/>
      <c r="AH34" s="131"/>
      <c r="AI34" s="131"/>
      <c r="AJ34" s="131"/>
      <c r="AK34" s="131"/>
      <c r="AL34" s="131"/>
      <c r="AM34" s="131"/>
      <c r="AN34" s="131"/>
      <c r="AO34" s="131"/>
      <c r="AP34" s="131"/>
      <c r="AQ34" s="131">
        <f>Tabla2[[#This Row],[Columna26]]-AB34</f>
        <v>673050000</v>
      </c>
      <c r="AR34" s="129" t="s">
        <v>1612</v>
      </c>
      <c r="AS34" s="129" t="s">
        <v>1557</v>
      </c>
      <c r="AT34" s="129" t="s">
        <v>1557</v>
      </c>
      <c r="AU34" s="129" t="s">
        <v>267</v>
      </c>
      <c r="AV34" s="129" t="s">
        <v>1557</v>
      </c>
      <c r="AW34" s="130"/>
      <c r="AX34" s="129" t="s">
        <v>1611</v>
      </c>
      <c r="AY34" s="129" t="s">
        <v>1557</v>
      </c>
      <c r="AZ34" s="53"/>
      <c r="BA34" s="53"/>
    </row>
    <row r="35" spans="1:53" s="54" customFormat="1" ht="83.25" customHeight="1">
      <c r="A35" s="128" t="s">
        <v>208</v>
      </c>
      <c r="B35" s="129">
        <v>27</v>
      </c>
      <c r="C35" s="130" t="s">
        <v>310</v>
      </c>
      <c r="D35" s="129" t="s">
        <v>190</v>
      </c>
      <c r="E35" s="109" t="s">
        <v>1601</v>
      </c>
      <c r="F35" s="111" t="s">
        <v>1603</v>
      </c>
      <c r="G35" s="129" t="s">
        <v>284</v>
      </c>
      <c r="H35" s="129" t="s">
        <v>942</v>
      </c>
      <c r="I35" s="129"/>
      <c r="J35" s="129" t="s">
        <v>584</v>
      </c>
      <c r="K35" s="129">
        <v>59</v>
      </c>
      <c r="L35" s="131">
        <v>250000000</v>
      </c>
      <c r="M35" s="131"/>
      <c r="N35" s="131"/>
      <c r="O35" s="131"/>
      <c r="P35" s="131"/>
      <c r="Q35" s="131"/>
      <c r="R35" s="131"/>
      <c r="S35" s="131"/>
      <c r="T35" s="131">
        <f>Tabla2[[#This Row],[Columna12]]+Tabla2[[#This Row],[Columna13]]+Tabla2[[#This Row],[Columna14]]+Tabla2[[#This Row],[Columna15]]+Tabla2[[#This Row],[Columna16]]+Tabla2[[#This Row],[Columna17]]+Tabla2[[#This Row],[Columna18]]+Tabla2[[#This Row],[Columna19]]</f>
        <v>250000000</v>
      </c>
      <c r="U35" s="132">
        <v>45779</v>
      </c>
      <c r="V35" s="132">
        <v>46022</v>
      </c>
      <c r="W35" s="130" t="s">
        <v>1620</v>
      </c>
      <c r="X35" s="133">
        <v>0</v>
      </c>
      <c r="Y35" s="133"/>
      <c r="Z35" s="131">
        <v>250000000</v>
      </c>
      <c r="AA35" s="131">
        <v>225000000</v>
      </c>
      <c r="AB35" s="131">
        <v>225000000</v>
      </c>
      <c r="AC35" s="131"/>
      <c r="AD35" s="131"/>
      <c r="AE35" s="131"/>
      <c r="AF35" s="131"/>
      <c r="AG35" s="131"/>
      <c r="AH35" s="131"/>
      <c r="AI35" s="131"/>
      <c r="AJ35" s="131"/>
      <c r="AK35" s="131"/>
      <c r="AL35" s="131"/>
      <c r="AM35" s="131"/>
      <c r="AN35" s="131"/>
      <c r="AO35" s="131"/>
      <c r="AP35" s="131"/>
      <c r="AQ35" s="131">
        <f>Tabla2[[#This Row],[Columna26]]-AB35</f>
        <v>25000000</v>
      </c>
      <c r="AR35" s="129" t="s">
        <v>1612</v>
      </c>
      <c r="AS35" s="129" t="s">
        <v>1557</v>
      </c>
      <c r="AT35" s="129" t="s">
        <v>1557</v>
      </c>
      <c r="AU35" s="129" t="s">
        <v>267</v>
      </c>
      <c r="AV35" s="129" t="s">
        <v>1557</v>
      </c>
      <c r="AW35" s="130"/>
      <c r="AX35" s="129" t="s">
        <v>1611</v>
      </c>
      <c r="AY35" s="129" t="s">
        <v>1557</v>
      </c>
      <c r="AZ35" s="53"/>
      <c r="BA35" s="53"/>
    </row>
    <row r="36" spans="1:53" s="54" customFormat="1" ht="108">
      <c r="A36" s="128" t="s">
        <v>208</v>
      </c>
      <c r="B36" s="129">
        <v>28</v>
      </c>
      <c r="C36" s="130" t="s">
        <v>310</v>
      </c>
      <c r="D36" s="129" t="s">
        <v>382</v>
      </c>
      <c r="E36" s="109" t="s">
        <v>1593</v>
      </c>
      <c r="F36" s="111" t="s">
        <v>1608</v>
      </c>
      <c r="G36" s="129" t="s">
        <v>284</v>
      </c>
      <c r="H36" s="129" t="s">
        <v>942</v>
      </c>
      <c r="I36" s="129"/>
      <c r="J36" s="129" t="s">
        <v>705</v>
      </c>
      <c r="K36" s="129">
        <v>2400</v>
      </c>
      <c r="L36" s="131">
        <v>1558762529</v>
      </c>
      <c r="M36" s="131"/>
      <c r="N36" s="131"/>
      <c r="O36" s="131"/>
      <c r="P36" s="131"/>
      <c r="Q36" s="131"/>
      <c r="R36" s="131"/>
      <c r="S36" s="131"/>
      <c r="T36" s="131">
        <f>Tabla2[[#This Row],[Columna12]]+Tabla2[[#This Row],[Columna13]]+Tabla2[[#This Row],[Columna14]]+Tabla2[[#This Row],[Columna15]]+Tabla2[[#This Row],[Columna16]]+Tabla2[[#This Row],[Columna17]]+Tabla2[[#This Row],[Columna18]]+Tabla2[[#This Row],[Columna19]]</f>
        <v>1558762529</v>
      </c>
      <c r="U36" s="132">
        <v>45779</v>
      </c>
      <c r="V36" s="132">
        <v>46022</v>
      </c>
      <c r="W36" s="130" t="s">
        <v>1619</v>
      </c>
      <c r="X36" s="133">
        <v>0.98</v>
      </c>
      <c r="Y36" s="133">
        <v>0.98</v>
      </c>
      <c r="Z36" s="131">
        <v>1558762529</v>
      </c>
      <c r="AA36" s="131">
        <v>1558762529</v>
      </c>
      <c r="AB36" s="131">
        <v>1558762529</v>
      </c>
      <c r="AC36" s="131"/>
      <c r="AD36" s="131"/>
      <c r="AE36" s="131"/>
      <c r="AF36" s="131"/>
      <c r="AG36" s="131"/>
      <c r="AH36" s="131"/>
      <c r="AI36" s="131"/>
      <c r="AJ36" s="131"/>
      <c r="AK36" s="131"/>
      <c r="AL36" s="131"/>
      <c r="AM36" s="131"/>
      <c r="AN36" s="131"/>
      <c r="AO36" s="131"/>
      <c r="AP36" s="131"/>
      <c r="AQ36" s="131">
        <f>Tabla2[[#This Row],[Columna26]]-AB36</f>
        <v>0</v>
      </c>
      <c r="AR36" s="129" t="s">
        <v>1612</v>
      </c>
      <c r="AS36" s="129" t="s">
        <v>1557</v>
      </c>
      <c r="AT36" s="129" t="s">
        <v>1557</v>
      </c>
      <c r="AU36" s="129" t="s">
        <v>267</v>
      </c>
      <c r="AV36" s="129" t="s">
        <v>1557</v>
      </c>
      <c r="AW36" s="130"/>
      <c r="AX36" s="129" t="s">
        <v>1611</v>
      </c>
      <c r="AY36" s="136">
        <v>45899</v>
      </c>
      <c r="AZ36" s="53"/>
      <c r="BA36" s="53"/>
    </row>
    <row r="37" spans="1:53" s="54" customFormat="1" ht="174" customHeight="1">
      <c r="A37" s="128" t="s">
        <v>208</v>
      </c>
      <c r="B37" s="129">
        <v>29</v>
      </c>
      <c r="C37" s="130" t="s">
        <v>503</v>
      </c>
      <c r="D37" s="129" t="s">
        <v>345</v>
      </c>
      <c r="E37" s="109" t="s">
        <v>1604</v>
      </c>
      <c r="F37" s="111" t="s">
        <v>1606</v>
      </c>
      <c r="G37" s="129" t="s">
        <v>284</v>
      </c>
      <c r="H37" s="129" t="s">
        <v>942</v>
      </c>
      <c r="I37" s="129"/>
      <c r="J37" s="129" t="s">
        <v>415</v>
      </c>
      <c r="K37" s="129"/>
      <c r="L37" s="131">
        <v>200000000</v>
      </c>
      <c r="M37" s="131"/>
      <c r="N37" s="131"/>
      <c r="O37" s="131"/>
      <c r="P37" s="131"/>
      <c r="Q37" s="131"/>
      <c r="R37" s="131"/>
      <c r="S37" s="131"/>
      <c r="T37" s="131">
        <f>Tabla2[[#This Row],[Columna12]]+Tabla2[[#This Row],[Columna13]]+Tabla2[[#This Row],[Columna14]]+Tabla2[[#This Row],[Columna15]]+Tabla2[[#This Row],[Columna16]]+Tabla2[[#This Row],[Columna17]]+Tabla2[[#This Row],[Columna18]]+Tabla2[[#This Row],[Columna19]]</f>
        <v>200000000</v>
      </c>
      <c r="U37" s="132">
        <v>45779</v>
      </c>
      <c r="V37" s="132">
        <v>46022</v>
      </c>
      <c r="W37" s="130"/>
      <c r="X37" s="133">
        <v>0</v>
      </c>
      <c r="Y37" s="133"/>
      <c r="Z37" s="131">
        <v>200000000</v>
      </c>
      <c r="AA37" s="131">
        <v>0</v>
      </c>
      <c r="AB37" s="131">
        <v>0</v>
      </c>
      <c r="AC37" s="131"/>
      <c r="AD37" s="131"/>
      <c r="AE37" s="131"/>
      <c r="AF37" s="131"/>
      <c r="AG37" s="131"/>
      <c r="AH37" s="131"/>
      <c r="AI37" s="131"/>
      <c r="AJ37" s="131"/>
      <c r="AK37" s="131"/>
      <c r="AL37" s="131"/>
      <c r="AM37" s="131"/>
      <c r="AN37" s="131"/>
      <c r="AO37" s="131"/>
      <c r="AP37" s="131"/>
      <c r="AQ37" s="131">
        <f>Tabla2[[#This Row],[Columna26]]-AB37</f>
        <v>200000000</v>
      </c>
      <c r="AR37" s="129" t="s">
        <v>1461</v>
      </c>
      <c r="AS37" s="129" t="s">
        <v>1622</v>
      </c>
      <c r="AT37" s="129" t="s">
        <v>1557</v>
      </c>
      <c r="AU37" s="129" t="s">
        <v>1558</v>
      </c>
      <c r="AV37" s="129" t="s">
        <v>1557</v>
      </c>
      <c r="AW37" s="130"/>
      <c r="AX37" s="129" t="s">
        <v>1633</v>
      </c>
      <c r="AY37" s="129" t="s">
        <v>1557</v>
      </c>
      <c r="AZ37" s="53"/>
      <c r="BA37" s="53"/>
    </row>
    <row r="38" spans="1:53" s="54" customFormat="1" ht="82.5" customHeight="1">
      <c r="A38" s="128" t="s">
        <v>208</v>
      </c>
      <c r="B38" s="129">
        <v>30</v>
      </c>
      <c r="C38" s="130" t="s">
        <v>503</v>
      </c>
      <c r="D38" s="129" t="s">
        <v>380</v>
      </c>
      <c r="E38" s="109" t="s">
        <v>1605</v>
      </c>
      <c r="F38" s="111" t="s">
        <v>1607</v>
      </c>
      <c r="G38" s="129" t="s">
        <v>284</v>
      </c>
      <c r="H38" s="129" t="s">
        <v>942</v>
      </c>
      <c r="I38" s="129"/>
      <c r="J38" s="129" t="s">
        <v>415</v>
      </c>
      <c r="K38" s="129"/>
      <c r="L38" s="131">
        <v>100000000</v>
      </c>
      <c r="M38" s="131"/>
      <c r="N38" s="131"/>
      <c r="O38" s="131"/>
      <c r="P38" s="131"/>
      <c r="Q38" s="131"/>
      <c r="R38" s="131"/>
      <c r="S38" s="131"/>
      <c r="T38" s="131">
        <f>Tabla2[[#This Row],[Columna12]]+Tabla2[[#This Row],[Columna13]]+Tabla2[[#This Row],[Columna14]]+Tabla2[[#This Row],[Columna15]]+Tabla2[[#This Row],[Columna16]]+Tabla2[[#This Row],[Columna17]]+Tabla2[[#This Row],[Columna18]]+Tabla2[[#This Row],[Columna19]]</f>
        <v>100000000</v>
      </c>
      <c r="U38" s="132">
        <v>45779</v>
      </c>
      <c r="V38" s="132">
        <v>46022</v>
      </c>
      <c r="W38" s="130"/>
      <c r="X38" s="133">
        <v>0</v>
      </c>
      <c r="Y38" s="133"/>
      <c r="Z38" s="131">
        <v>100000000</v>
      </c>
      <c r="AA38" s="131"/>
      <c r="AB38" s="131"/>
      <c r="AC38" s="131"/>
      <c r="AD38" s="131"/>
      <c r="AE38" s="131"/>
      <c r="AF38" s="131"/>
      <c r="AG38" s="131"/>
      <c r="AH38" s="131"/>
      <c r="AI38" s="131"/>
      <c r="AJ38" s="131"/>
      <c r="AK38" s="131"/>
      <c r="AL38" s="131"/>
      <c r="AM38" s="131"/>
      <c r="AN38" s="131"/>
      <c r="AO38" s="131"/>
      <c r="AP38" s="131"/>
      <c r="AQ38" s="131">
        <f>Tabla2[[#This Row],[Columna26]]-AB38</f>
        <v>100000000</v>
      </c>
      <c r="AR38" s="129" t="s">
        <v>1612</v>
      </c>
      <c r="AS38" s="129" t="s">
        <v>1557</v>
      </c>
      <c r="AT38" s="129" t="s">
        <v>1557</v>
      </c>
      <c r="AU38" s="129" t="s">
        <v>267</v>
      </c>
      <c r="AV38" s="129" t="s">
        <v>1557</v>
      </c>
      <c r="AW38" s="130"/>
      <c r="AX38" s="129" t="s">
        <v>1611</v>
      </c>
      <c r="AY38" s="129" t="s">
        <v>1557</v>
      </c>
      <c r="AZ38" s="53"/>
      <c r="BA38" s="53"/>
    </row>
    <row r="39" spans="1:53" s="115" customFormat="1" ht="15" customHeight="1">
      <c r="A39" s="114"/>
      <c r="E39" s="116"/>
      <c r="F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row>
    <row r="40" spans="1:53" s="118" customFormat="1" ht="15" customHeight="1">
      <c r="A40" s="128"/>
      <c r="B40" s="129"/>
      <c r="C40" s="130"/>
      <c r="D40" s="129"/>
      <c r="E40" s="130"/>
      <c r="F40" s="130"/>
      <c r="G40" s="129"/>
      <c r="H40" s="129"/>
      <c r="I40" s="129"/>
      <c r="J40" s="129"/>
      <c r="K40" s="129"/>
      <c r="L40" s="131"/>
      <c r="M40" s="131"/>
      <c r="N40" s="131"/>
      <c r="O40" s="131"/>
      <c r="P40" s="131"/>
      <c r="Q40" s="131"/>
      <c r="R40" s="131"/>
      <c r="S40" s="131"/>
      <c r="T40" s="131">
        <f>Tabla2[[#This Row],[Columna12]]+Tabla2[[#This Row],[Columna13]]+Tabla2[[#This Row],[Columna14]]+Tabla2[[#This Row],[Columna15]]+Tabla2[[#This Row],[Columna16]]+Tabla2[[#This Row],[Columna17]]+Tabla2[[#This Row],[Columna18]]+Tabla2[[#This Row],[Columna19]]</f>
        <v>0</v>
      </c>
      <c r="U40" s="129"/>
      <c r="V40" s="129"/>
      <c r="W40" s="130"/>
      <c r="X40" s="133"/>
      <c r="Y40" s="133"/>
      <c r="Z40" s="131"/>
      <c r="AA40" s="131"/>
      <c r="AB40" s="131"/>
      <c r="AC40" s="131"/>
      <c r="AD40" s="131"/>
      <c r="AE40" s="131"/>
      <c r="AF40" s="131"/>
      <c r="AG40" s="131"/>
      <c r="AH40" s="131"/>
      <c r="AI40" s="131"/>
      <c r="AJ40" s="131"/>
      <c r="AK40" s="131"/>
      <c r="AL40" s="131"/>
      <c r="AM40" s="131"/>
      <c r="AN40" s="131"/>
      <c r="AO40" s="131"/>
      <c r="AP40" s="131"/>
      <c r="AQ40" s="131">
        <f>Tabla2[[#This Row],[Columna26]]-AB40</f>
        <v>0</v>
      </c>
      <c r="AR40" s="129"/>
      <c r="AS40" s="130"/>
      <c r="AT40" s="129"/>
      <c r="AU40" s="129"/>
      <c r="AV40" s="129"/>
      <c r="AW40" s="130"/>
      <c r="AX40" s="130"/>
      <c r="AY40" s="136"/>
      <c r="AZ40" s="117"/>
      <c r="BA40" s="117"/>
    </row>
    <row r="41" spans="1:53" s="151" customFormat="1" ht="21.75" customHeight="1">
      <c r="A41" s="119" t="s">
        <v>211</v>
      </c>
      <c r="B41" s="119"/>
      <c r="C41" s="142"/>
      <c r="D41" s="142"/>
      <c r="E41" s="143"/>
      <c r="F41" s="120"/>
      <c r="G41" s="121"/>
      <c r="H41" s="121"/>
      <c r="I41" s="122"/>
      <c r="J41" s="122"/>
      <c r="K41" s="122"/>
      <c r="L41" s="123">
        <f t="shared" ref="L41:S41" si="0">SUM(L9:L39)</f>
        <v>15618882982</v>
      </c>
      <c r="M41" s="123">
        <f t="shared" si="0"/>
        <v>0</v>
      </c>
      <c r="N41" s="123">
        <f t="shared" si="0"/>
        <v>0</v>
      </c>
      <c r="O41" s="123">
        <f t="shared" si="0"/>
        <v>1468800310</v>
      </c>
      <c r="P41" s="123">
        <f t="shared" si="0"/>
        <v>0</v>
      </c>
      <c r="Q41" s="123">
        <f t="shared" si="0"/>
        <v>0</v>
      </c>
      <c r="R41" s="123">
        <f t="shared" si="0"/>
        <v>41902486</v>
      </c>
      <c r="S41" s="123">
        <f t="shared" si="0"/>
        <v>1712340</v>
      </c>
      <c r="T41" s="144">
        <f>Tabla2[[#This Row],[Columna12]]+Tabla2[[#This Row],[Columna13]]+Tabla2[[#This Row],[Columna14]]+Tabla2[[#This Row],[Columna15]]+Tabla2[[#This Row],[Columna16]]+Tabla2[[#This Row],[Columna17]]+Tabla2[[#This Row],[Columna18]]+Tabla2[[#This Row],[Columna19]]</f>
        <v>17131298118</v>
      </c>
      <c r="U41" s="120"/>
      <c r="V41" s="120"/>
      <c r="W41" s="120"/>
      <c r="X41" s="145">
        <f>AVERAGE(X9:X39)</f>
        <v>0.83200000000000007</v>
      </c>
      <c r="Y41" s="145">
        <f>AVERAGE(Y9:Y39)</f>
        <v>0.98</v>
      </c>
      <c r="Z41" s="146">
        <f t="shared" ref="Z41:AP41" si="1">SUM(Z9:Z39)</f>
        <v>13105549740</v>
      </c>
      <c r="AA41" s="146">
        <f t="shared" si="1"/>
        <v>11902690475</v>
      </c>
      <c r="AB41" s="146">
        <f t="shared" si="1"/>
        <v>11902690475</v>
      </c>
      <c r="AC41" s="146">
        <f t="shared" si="1"/>
        <v>0</v>
      </c>
      <c r="AD41" s="146">
        <f t="shared" si="1"/>
        <v>0</v>
      </c>
      <c r="AE41" s="146">
        <f t="shared" si="1"/>
        <v>0</v>
      </c>
      <c r="AF41" s="146">
        <f t="shared" si="1"/>
        <v>0</v>
      </c>
      <c r="AG41" s="146">
        <f t="shared" si="1"/>
        <v>1391738324</v>
      </c>
      <c r="AH41" s="146">
        <f t="shared" si="1"/>
        <v>1391738324</v>
      </c>
      <c r="AI41" s="146">
        <f t="shared" si="1"/>
        <v>77061986</v>
      </c>
      <c r="AJ41" s="146">
        <f t="shared" si="1"/>
        <v>77061986</v>
      </c>
      <c r="AK41" s="146">
        <f t="shared" si="1"/>
        <v>0</v>
      </c>
      <c r="AL41" s="146">
        <f t="shared" si="1"/>
        <v>0</v>
      </c>
      <c r="AM41" s="146">
        <f t="shared" si="1"/>
        <v>41902486</v>
      </c>
      <c r="AN41" s="146">
        <f t="shared" si="1"/>
        <v>41902486</v>
      </c>
      <c r="AO41" s="146">
        <f t="shared" si="1"/>
        <v>1712340</v>
      </c>
      <c r="AP41" s="146">
        <f t="shared" si="1"/>
        <v>121712340</v>
      </c>
      <c r="AQ41" s="147">
        <f>Tabla2[[#This Row],[Columna26]]-AB41</f>
        <v>1202859265</v>
      </c>
      <c r="AR41" s="144"/>
      <c r="AS41" s="144"/>
      <c r="AT41" s="144"/>
      <c r="AU41" s="144"/>
      <c r="AV41" s="144"/>
      <c r="AW41" s="144"/>
      <c r="AX41" s="148"/>
      <c r="AY41" s="149"/>
      <c r="AZ41" s="150"/>
    </row>
    <row r="42" spans="1:53" s="115" customFormat="1" ht="9.75" customHeight="1">
      <c r="A42" s="125"/>
      <c r="B42" s="124"/>
      <c r="C42" s="124"/>
      <c r="D42" s="124"/>
      <c r="E42" s="126"/>
      <c r="F42" s="126"/>
      <c r="G42" s="124"/>
      <c r="H42" s="124"/>
      <c r="I42" s="124"/>
      <c r="J42" s="124"/>
      <c r="K42" s="124"/>
      <c r="L42" s="124"/>
      <c r="M42" s="124"/>
      <c r="N42" s="124"/>
      <c r="O42" s="124"/>
      <c r="P42" s="124"/>
      <c r="Q42" s="124"/>
      <c r="R42" s="124"/>
      <c r="S42" s="124"/>
      <c r="T42" s="140"/>
      <c r="U42" s="140"/>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4"/>
    </row>
    <row r="43" spans="1:53" s="115" customFormat="1" ht="35.450000000000003" customHeight="1">
      <c r="A43" s="125"/>
      <c r="B43" s="124"/>
      <c r="C43" s="124"/>
      <c r="D43" s="124"/>
      <c r="E43" s="126"/>
      <c r="F43" s="126"/>
      <c r="G43" s="124"/>
      <c r="H43" s="124"/>
      <c r="I43" s="124"/>
      <c r="J43" s="124"/>
      <c r="K43" s="124"/>
      <c r="L43" s="124"/>
      <c r="M43" s="124"/>
      <c r="N43" s="124"/>
      <c r="O43" s="124"/>
      <c r="P43" s="124"/>
      <c r="Q43" s="124"/>
      <c r="R43" s="124"/>
      <c r="S43" s="124"/>
      <c r="T43" s="140"/>
      <c r="U43" s="140"/>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4"/>
    </row>
    <row r="44" spans="1:53" s="115" customFormat="1" ht="9.75" customHeight="1">
      <c r="A44" s="125"/>
      <c r="B44" s="124"/>
      <c r="C44" s="124"/>
      <c r="D44" s="124"/>
      <c r="E44" s="126"/>
      <c r="F44" s="126"/>
      <c r="G44" s="124"/>
      <c r="H44" s="124"/>
      <c r="I44" s="124"/>
      <c r="J44" s="124"/>
      <c r="K44" s="124"/>
      <c r="L44" s="124"/>
      <c r="M44" s="124"/>
      <c r="N44" s="124"/>
      <c r="O44" s="124"/>
      <c r="P44" s="124"/>
      <c r="Q44" s="124"/>
      <c r="R44" s="124"/>
      <c r="S44" s="124"/>
      <c r="T44" s="127"/>
      <c r="U44" s="127"/>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4"/>
      <c r="AY44" s="124"/>
      <c r="AZ44" s="124"/>
    </row>
    <row r="45" spans="1:53" s="115" customFormat="1" ht="9.75" customHeight="1">
      <c r="A45" s="125"/>
      <c r="B45" s="124"/>
      <c r="C45" s="124"/>
      <c r="D45" s="124"/>
      <c r="E45" s="126"/>
      <c r="F45" s="126"/>
      <c r="G45" s="124"/>
      <c r="H45" s="124"/>
      <c r="I45" s="124"/>
      <c r="J45" s="124"/>
      <c r="K45" s="124"/>
      <c r="L45" s="124"/>
      <c r="M45" s="124"/>
      <c r="N45" s="124"/>
      <c r="O45" s="124"/>
      <c r="P45" s="124"/>
      <c r="Q45" s="124"/>
      <c r="R45" s="124"/>
      <c r="S45" s="124"/>
      <c r="T45" s="127"/>
      <c r="U45" s="127"/>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c r="AS45" s="124"/>
      <c r="AT45" s="124"/>
      <c r="AU45" s="124"/>
      <c r="AV45" s="124"/>
      <c r="AW45" s="124"/>
      <c r="AX45" s="124"/>
      <c r="AY45" s="124"/>
      <c r="AZ45" s="124"/>
    </row>
    <row r="46" spans="1:53" ht="9.75" customHeight="1">
      <c r="A46" s="19"/>
      <c r="B46" s="18"/>
      <c r="C46" s="18"/>
      <c r="D46" s="18"/>
      <c r="E46" s="99"/>
      <c r="F46" s="99"/>
      <c r="G46" s="18"/>
      <c r="H46" s="18"/>
      <c r="I46" s="18"/>
      <c r="J46" s="18"/>
      <c r="K46" s="18"/>
      <c r="L46" s="18"/>
      <c r="M46" s="18"/>
      <c r="N46" s="18"/>
      <c r="O46" s="18"/>
      <c r="P46" s="18"/>
      <c r="Q46" s="18"/>
      <c r="R46" s="18"/>
      <c r="S46" s="18"/>
      <c r="T46" s="20"/>
      <c r="U46" s="20"/>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row>
    <row r="47" spans="1:53" ht="9.75" customHeight="1">
      <c r="A47" s="19"/>
      <c r="B47" s="18"/>
      <c r="C47" s="18"/>
      <c r="D47" s="18"/>
      <c r="E47" s="99"/>
      <c r="F47" s="99"/>
      <c r="G47" s="18"/>
      <c r="H47" s="18"/>
      <c r="I47" s="18"/>
      <c r="J47" s="18"/>
      <c r="K47" s="18"/>
      <c r="L47" s="18"/>
      <c r="M47" s="18"/>
      <c r="N47" s="18"/>
      <c r="O47" s="18"/>
      <c r="P47" s="18"/>
      <c r="Q47" s="18"/>
      <c r="R47" s="18"/>
      <c r="S47" s="18"/>
      <c r="T47" s="20"/>
      <c r="U47" s="20"/>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row>
    <row r="48" spans="1:53" ht="9.75" customHeight="1">
      <c r="A48" s="19"/>
      <c r="B48" s="18"/>
      <c r="C48" s="18"/>
      <c r="D48" s="18"/>
      <c r="E48" s="99"/>
      <c r="F48" s="99"/>
      <c r="G48" s="18"/>
      <c r="H48" s="18"/>
      <c r="I48" s="18"/>
      <c r="J48" s="18"/>
      <c r="K48" s="18"/>
      <c r="L48" s="18"/>
      <c r="M48" s="18"/>
      <c r="N48" s="18"/>
      <c r="O48" s="18"/>
      <c r="P48" s="18"/>
      <c r="Q48" s="18"/>
      <c r="R48" s="18"/>
      <c r="S48" s="18"/>
      <c r="T48" s="20"/>
      <c r="U48" s="20"/>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row>
    <row r="49" spans="1:52" ht="9.75" customHeight="1">
      <c r="A49" s="19"/>
      <c r="B49" s="18"/>
      <c r="C49" s="18"/>
      <c r="D49" s="18"/>
      <c r="E49" s="99"/>
      <c r="F49" s="99"/>
      <c r="G49" s="18"/>
      <c r="H49" s="18"/>
      <c r="I49" s="18"/>
      <c r="J49" s="18"/>
      <c r="K49" s="18"/>
      <c r="L49" s="18"/>
      <c r="M49" s="18"/>
      <c r="N49" s="18"/>
      <c r="O49" s="18"/>
      <c r="P49" s="18"/>
      <c r="Q49" s="18"/>
      <c r="R49" s="18"/>
      <c r="S49" s="18"/>
      <c r="T49" s="20"/>
      <c r="U49" s="20"/>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row>
    <row r="50" spans="1:52" ht="9.75" customHeight="1">
      <c r="A50" s="19"/>
      <c r="B50" s="18"/>
      <c r="C50" s="18"/>
      <c r="D50" s="18"/>
      <c r="E50" s="99"/>
      <c r="F50" s="99"/>
      <c r="G50" s="18"/>
      <c r="H50" s="18"/>
      <c r="I50" s="18"/>
      <c r="J50" s="18"/>
      <c r="K50" s="18"/>
      <c r="L50" s="18"/>
      <c r="M50" s="18"/>
      <c r="N50" s="18"/>
      <c r="O50" s="18"/>
      <c r="P50" s="18"/>
      <c r="Q50" s="18"/>
      <c r="R50" s="18"/>
      <c r="S50" s="18"/>
      <c r="T50" s="20"/>
      <c r="U50" s="20"/>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row>
    <row r="51" spans="1:52" ht="9.75" customHeight="1">
      <c r="A51" s="19"/>
      <c r="B51" s="18"/>
      <c r="C51" s="18"/>
      <c r="D51" s="18"/>
      <c r="E51" s="99"/>
      <c r="F51" s="99"/>
      <c r="G51" s="18"/>
      <c r="H51" s="18"/>
      <c r="I51" s="18"/>
      <c r="J51" s="18"/>
      <c r="K51" s="18"/>
      <c r="L51" s="18"/>
      <c r="M51" s="18"/>
      <c r="N51" s="18"/>
      <c r="O51" s="18"/>
      <c r="P51" s="18"/>
      <c r="Q51" s="18"/>
      <c r="R51" s="18"/>
      <c r="S51" s="18"/>
      <c r="T51" s="20"/>
      <c r="U51" s="20"/>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row>
    <row r="52" spans="1:52" ht="9.75" customHeight="1">
      <c r="A52" s="19"/>
      <c r="B52" s="18"/>
      <c r="C52" s="18"/>
      <c r="D52" s="18"/>
      <c r="E52" s="99"/>
      <c r="F52" s="99"/>
      <c r="G52" s="18"/>
      <c r="H52" s="18"/>
      <c r="I52" s="18"/>
      <c r="J52" s="18"/>
      <c r="K52" s="18"/>
      <c r="L52" s="18"/>
      <c r="M52" s="18"/>
      <c r="N52" s="18"/>
      <c r="O52" s="18"/>
      <c r="P52" s="18"/>
      <c r="Q52" s="18"/>
      <c r="R52" s="18"/>
      <c r="S52" s="18"/>
      <c r="T52" s="20"/>
      <c r="U52" s="20"/>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row>
    <row r="53" spans="1:52" ht="9.75" customHeight="1">
      <c r="A53" s="19"/>
      <c r="B53" s="18"/>
      <c r="C53" s="18"/>
      <c r="D53" s="18"/>
      <c r="E53" s="99"/>
      <c r="F53" s="99"/>
      <c r="G53" s="18"/>
      <c r="H53" s="18"/>
      <c r="I53" s="18"/>
      <c r="J53" s="18"/>
      <c r="K53" s="18"/>
      <c r="L53" s="18"/>
      <c r="M53" s="18"/>
      <c r="N53" s="18"/>
      <c r="O53" s="18"/>
      <c r="P53" s="18"/>
      <c r="Q53" s="18"/>
      <c r="R53" s="18"/>
      <c r="S53" s="18"/>
      <c r="T53" s="20"/>
      <c r="U53" s="20"/>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row>
    <row r="54" spans="1:52" ht="9.75" customHeight="1">
      <c r="A54" s="19"/>
      <c r="B54" s="18"/>
      <c r="C54" s="18"/>
      <c r="D54" s="18"/>
      <c r="E54" s="99"/>
      <c r="F54" s="99"/>
      <c r="G54" s="18"/>
      <c r="H54" s="18"/>
      <c r="I54" s="18"/>
      <c r="J54" s="18"/>
      <c r="K54" s="18"/>
      <c r="L54" s="18"/>
      <c r="M54" s="18"/>
      <c r="N54" s="18"/>
      <c r="O54" s="18"/>
      <c r="P54" s="18"/>
      <c r="Q54" s="18"/>
      <c r="R54" s="18"/>
      <c r="S54" s="18"/>
      <c r="T54" s="20"/>
      <c r="U54" s="20"/>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row>
    <row r="55" spans="1:52" ht="9.75" customHeight="1">
      <c r="A55" s="19"/>
      <c r="B55" s="18"/>
      <c r="C55" s="18"/>
      <c r="D55" s="18"/>
      <c r="E55" s="99"/>
      <c r="F55" s="99"/>
      <c r="G55" s="18"/>
      <c r="H55" s="18"/>
      <c r="I55" s="18"/>
      <c r="J55" s="18"/>
      <c r="K55" s="18"/>
      <c r="L55" s="18"/>
      <c r="M55" s="18"/>
      <c r="N55" s="18"/>
      <c r="O55" s="18"/>
      <c r="P55" s="18"/>
      <c r="Q55" s="18"/>
      <c r="R55" s="18"/>
      <c r="S55" s="18"/>
      <c r="T55" s="20"/>
      <c r="U55" s="20"/>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row>
    <row r="56" spans="1:52" ht="9.75" customHeight="1">
      <c r="A56" s="19"/>
      <c r="B56" s="18"/>
      <c r="C56" s="18"/>
      <c r="D56" s="18"/>
      <c r="E56" s="99"/>
      <c r="F56" s="99"/>
      <c r="G56" s="18"/>
      <c r="H56" s="18"/>
      <c r="I56" s="18"/>
      <c r="J56" s="18"/>
      <c r="K56" s="18"/>
      <c r="L56" s="18"/>
      <c r="M56" s="18"/>
      <c r="N56" s="18"/>
      <c r="O56" s="18"/>
      <c r="P56" s="18"/>
      <c r="Q56" s="18"/>
      <c r="R56" s="18"/>
      <c r="S56" s="18"/>
      <c r="T56" s="20"/>
      <c r="U56" s="20"/>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row>
    <row r="57" spans="1:52" ht="9.75" customHeight="1">
      <c r="A57" s="19"/>
      <c r="B57" s="18"/>
      <c r="C57" s="18"/>
      <c r="D57" s="18"/>
      <c r="E57" s="99"/>
      <c r="F57" s="99"/>
      <c r="G57" s="18"/>
      <c r="H57" s="18"/>
      <c r="I57" s="18"/>
      <c r="J57" s="18"/>
      <c r="K57" s="18"/>
      <c r="L57" s="18"/>
      <c r="M57" s="18"/>
      <c r="N57" s="18"/>
      <c r="O57" s="18"/>
      <c r="P57" s="18"/>
      <c r="Q57" s="18"/>
      <c r="R57" s="18"/>
      <c r="S57" s="18"/>
      <c r="T57" s="20"/>
      <c r="U57" s="20"/>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row>
    <row r="58" spans="1:52" ht="9.75" customHeight="1">
      <c r="A58" s="19"/>
      <c r="B58" s="18"/>
      <c r="C58" s="18"/>
      <c r="D58" s="18"/>
      <c r="E58" s="99"/>
      <c r="F58" s="99"/>
      <c r="G58" s="18"/>
      <c r="H58" s="18"/>
      <c r="I58" s="18"/>
      <c r="J58" s="18"/>
      <c r="K58" s="18"/>
      <c r="L58" s="18"/>
      <c r="M58" s="18"/>
      <c r="N58" s="18"/>
      <c r="O58" s="18"/>
      <c r="P58" s="18"/>
      <c r="Q58" s="18"/>
      <c r="R58" s="18"/>
      <c r="S58" s="18"/>
      <c r="T58" s="20"/>
      <c r="U58" s="20"/>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row>
    <row r="59" spans="1:52" ht="9.75" customHeight="1">
      <c r="A59" s="19"/>
      <c r="B59" s="18"/>
      <c r="C59" s="18"/>
      <c r="D59" s="18"/>
      <c r="E59" s="99"/>
      <c r="F59" s="99"/>
      <c r="G59" s="18"/>
      <c r="H59" s="18"/>
      <c r="I59" s="18"/>
      <c r="J59" s="18"/>
      <c r="K59" s="18"/>
      <c r="L59" s="18"/>
      <c r="M59" s="18"/>
      <c r="N59" s="18"/>
      <c r="O59" s="18"/>
      <c r="P59" s="18"/>
      <c r="Q59" s="18"/>
      <c r="R59" s="18"/>
      <c r="S59" s="18"/>
      <c r="T59" s="20"/>
      <c r="U59" s="20"/>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row>
    <row r="60" spans="1:52" ht="9.75" customHeight="1">
      <c r="A60" s="19"/>
      <c r="B60" s="18"/>
      <c r="C60" s="18"/>
      <c r="D60" s="18"/>
      <c r="E60" s="99"/>
      <c r="F60" s="99"/>
      <c r="G60" s="18"/>
      <c r="H60" s="18"/>
      <c r="I60" s="18"/>
      <c r="J60" s="18"/>
      <c r="K60" s="18"/>
      <c r="L60" s="18"/>
      <c r="M60" s="18"/>
      <c r="N60" s="18"/>
      <c r="O60" s="18"/>
      <c r="P60" s="18"/>
      <c r="Q60" s="18"/>
      <c r="R60" s="18"/>
      <c r="S60" s="18"/>
      <c r="T60" s="20"/>
      <c r="U60" s="20"/>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row>
    <row r="61" spans="1:52" ht="9.75" customHeight="1">
      <c r="A61" s="19"/>
      <c r="B61" s="18"/>
      <c r="C61" s="18"/>
      <c r="D61" s="18"/>
      <c r="E61" s="99"/>
      <c r="F61" s="99"/>
      <c r="G61" s="18"/>
      <c r="H61" s="18"/>
      <c r="I61" s="18"/>
      <c r="J61" s="18"/>
      <c r="K61" s="18"/>
      <c r="L61" s="18"/>
      <c r="M61" s="18"/>
      <c r="N61" s="18"/>
      <c r="O61" s="18"/>
      <c r="P61" s="18"/>
      <c r="Q61" s="18"/>
      <c r="R61" s="18"/>
      <c r="S61" s="18"/>
      <c r="T61" s="20"/>
      <c r="U61" s="20"/>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row>
    <row r="62" spans="1:52" ht="9.75" customHeight="1">
      <c r="A62" s="19"/>
      <c r="B62" s="18"/>
      <c r="C62" s="18"/>
      <c r="D62" s="18"/>
      <c r="E62" s="99"/>
      <c r="F62" s="99"/>
      <c r="G62" s="18"/>
      <c r="H62" s="18"/>
      <c r="I62" s="18"/>
      <c r="J62" s="18"/>
      <c r="K62" s="18"/>
      <c r="L62" s="18"/>
      <c r="M62" s="18"/>
      <c r="N62" s="18"/>
      <c r="O62" s="18"/>
      <c r="P62" s="18"/>
      <c r="Q62" s="18"/>
      <c r="R62" s="18"/>
      <c r="S62" s="18"/>
      <c r="T62" s="20"/>
      <c r="U62" s="20"/>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row>
    <row r="63" spans="1:52" ht="9.75" customHeight="1">
      <c r="A63" s="19"/>
      <c r="B63" s="18"/>
      <c r="C63" s="18"/>
      <c r="D63" s="18"/>
      <c r="E63" s="99"/>
      <c r="F63" s="99"/>
      <c r="G63" s="18"/>
      <c r="H63" s="18"/>
      <c r="I63" s="18"/>
      <c r="J63" s="18"/>
      <c r="K63" s="18"/>
      <c r="L63" s="18"/>
      <c r="M63" s="18"/>
      <c r="N63" s="18"/>
      <c r="O63" s="18"/>
      <c r="P63" s="18"/>
      <c r="Q63" s="18"/>
      <c r="R63" s="18"/>
      <c r="S63" s="18"/>
      <c r="T63" s="20"/>
      <c r="U63" s="20"/>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row>
    <row r="64" spans="1:52" ht="9.75" customHeight="1">
      <c r="A64" s="19"/>
      <c r="B64" s="18"/>
      <c r="C64" s="18"/>
      <c r="D64" s="18"/>
      <c r="E64" s="99"/>
      <c r="F64" s="99"/>
      <c r="G64" s="18"/>
      <c r="H64" s="18"/>
      <c r="I64" s="18"/>
      <c r="J64" s="18"/>
      <c r="K64" s="18"/>
      <c r="L64" s="18"/>
      <c r="M64" s="18"/>
      <c r="N64" s="18"/>
      <c r="O64" s="18"/>
      <c r="P64" s="18"/>
      <c r="Q64" s="18"/>
      <c r="R64" s="18"/>
      <c r="S64" s="18"/>
      <c r="T64" s="20"/>
      <c r="U64" s="20"/>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row>
    <row r="65" spans="1:52" ht="9.75" customHeight="1">
      <c r="A65" s="19"/>
      <c r="B65" s="18"/>
      <c r="C65" s="18"/>
      <c r="D65" s="18"/>
      <c r="E65" s="99"/>
      <c r="F65" s="99"/>
      <c r="G65" s="18"/>
      <c r="H65" s="18"/>
      <c r="I65" s="18"/>
      <c r="J65" s="18"/>
      <c r="K65" s="18"/>
      <c r="L65" s="18"/>
      <c r="M65" s="18"/>
      <c r="N65" s="18"/>
      <c r="O65" s="18"/>
      <c r="P65" s="18"/>
      <c r="Q65" s="18"/>
      <c r="R65" s="18"/>
      <c r="S65" s="18"/>
      <c r="T65" s="20"/>
      <c r="U65" s="20"/>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row>
    <row r="66" spans="1:52" ht="9.75" customHeight="1">
      <c r="A66" s="19"/>
      <c r="B66" s="18"/>
      <c r="C66" s="18"/>
      <c r="D66" s="18"/>
      <c r="E66" s="99"/>
      <c r="F66" s="99"/>
      <c r="G66" s="18"/>
      <c r="H66" s="18"/>
      <c r="I66" s="18"/>
      <c r="J66" s="18"/>
      <c r="K66" s="18"/>
      <c r="L66" s="18"/>
      <c r="M66" s="18"/>
      <c r="N66" s="18"/>
      <c r="O66" s="18"/>
      <c r="P66" s="18"/>
      <c r="Q66" s="18"/>
      <c r="R66" s="18"/>
      <c r="S66" s="18"/>
      <c r="T66" s="20"/>
      <c r="U66" s="20"/>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row>
    <row r="67" spans="1:52" ht="9.75" customHeight="1">
      <c r="A67" s="19"/>
      <c r="B67" s="18"/>
      <c r="C67" s="18"/>
      <c r="D67" s="18"/>
      <c r="E67" s="99"/>
      <c r="F67" s="99"/>
      <c r="G67" s="18"/>
      <c r="H67" s="18"/>
      <c r="I67" s="18"/>
      <c r="J67" s="18"/>
      <c r="K67" s="18"/>
      <c r="L67" s="18"/>
      <c r="M67" s="18"/>
      <c r="N67" s="18"/>
      <c r="O67" s="18"/>
      <c r="P67" s="18"/>
      <c r="Q67" s="18"/>
      <c r="R67" s="18"/>
      <c r="S67" s="18"/>
      <c r="T67" s="20"/>
      <c r="U67" s="20"/>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row>
    <row r="68" spans="1:52" ht="9.75" customHeight="1">
      <c r="A68" s="19"/>
      <c r="B68" s="18"/>
      <c r="C68" s="18"/>
      <c r="D68" s="18"/>
      <c r="E68" s="99"/>
      <c r="F68" s="99"/>
      <c r="G68" s="18"/>
      <c r="H68" s="18"/>
      <c r="I68" s="18"/>
      <c r="J68" s="18"/>
      <c r="K68" s="18"/>
      <c r="L68" s="18"/>
      <c r="M68" s="18"/>
      <c r="N68" s="18"/>
      <c r="O68" s="18"/>
      <c r="P68" s="18"/>
      <c r="Q68" s="18"/>
      <c r="R68" s="18"/>
      <c r="S68" s="18"/>
      <c r="T68" s="20"/>
      <c r="U68" s="20"/>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row>
    <row r="69" spans="1:52" ht="9.75" customHeight="1">
      <c r="A69" s="19"/>
      <c r="B69" s="18"/>
      <c r="C69" s="18"/>
      <c r="D69" s="18"/>
      <c r="E69" s="99"/>
      <c r="F69" s="99"/>
      <c r="G69" s="18"/>
      <c r="H69" s="18"/>
      <c r="I69" s="18"/>
      <c r="J69" s="18"/>
      <c r="K69" s="18"/>
      <c r="L69" s="18"/>
      <c r="M69" s="18"/>
      <c r="N69" s="18"/>
      <c r="O69" s="18"/>
      <c r="P69" s="18"/>
      <c r="Q69" s="18"/>
      <c r="R69" s="18"/>
      <c r="S69" s="18"/>
      <c r="T69" s="20"/>
      <c r="U69" s="20"/>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row>
    <row r="70" spans="1:52" ht="9.75" customHeight="1">
      <c r="A70" s="19"/>
      <c r="B70" s="18"/>
      <c r="C70" s="18"/>
      <c r="D70" s="18"/>
      <c r="E70" s="99"/>
      <c r="F70" s="99"/>
      <c r="G70" s="18"/>
      <c r="H70" s="18"/>
      <c r="I70" s="18"/>
      <c r="J70" s="18"/>
      <c r="K70" s="18"/>
      <c r="L70" s="18"/>
      <c r="M70" s="18"/>
      <c r="N70" s="18"/>
      <c r="O70" s="18"/>
      <c r="P70" s="18"/>
      <c r="Q70" s="18"/>
      <c r="R70" s="18"/>
      <c r="S70" s="18"/>
      <c r="T70" s="20"/>
      <c r="U70" s="20"/>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row>
    <row r="71" spans="1:52" ht="9.75" customHeight="1">
      <c r="A71" s="19"/>
      <c r="B71" s="18"/>
      <c r="C71" s="18"/>
      <c r="D71" s="18"/>
      <c r="E71" s="99"/>
      <c r="F71" s="99"/>
      <c r="G71" s="18"/>
      <c r="H71" s="18"/>
      <c r="I71" s="18"/>
      <c r="J71" s="18"/>
      <c r="K71" s="18"/>
      <c r="L71" s="18"/>
      <c r="M71" s="18"/>
      <c r="N71" s="18"/>
      <c r="O71" s="18"/>
      <c r="P71" s="18"/>
      <c r="Q71" s="18"/>
      <c r="R71" s="18"/>
      <c r="S71" s="18"/>
      <c r="T71" s="20"/>
      <c r="U71" s="20"/>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row>
    <row r="72" spans="1:52" ht="9.75" customHeight="1">
      <c r="A72" s="19"/>
      <c r="B72" s="18"/>
      <c r="C72" s="18"/>
      <c r="D72" s="18"/>
      <c r="E72" s="99"/>
      <c r="F72" s="99"/>
      <c r="G72" s="18"/>
      <c r="H72" s="18"/>
      <c r="I72" s="18"/>
      <c r="J72" s="18"/>
      <c r="K72" s="18"/>
      <c r="L72" s="18"/>
      <c r="M72" s="18"/>
      <c r="N72" s="18"/>
      <c r="O72" s="18"/>
      <c r="P72" s="18"/>
      <c r="Q72" s="18"/>
      <c r="R72" s="18"/>
      <c r="S72" s="18"/>
      <c r="T72" s="20"/>
      <c r="U72" s="20"/>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row>
    <row r="73" spans="1:52" ht="9.75" customHeight="1">
      <c r="A73" s="19"/>
      <c r="B73" s="18"/>
      <c r="C73" s="18"/>
      <c r="D73" s="18"/>
      <c r="E73" s="99"/>
      <c r="F73" s="99"/>
      <c r="G73" s="18"/>
      <c r="H73" s="18"/>
      <c r="I73" s="18"/>
      <c r="J73" s="18"/>
      <c r="K73" s="18"/>
      <c r="L73" s="18"/>
      <c r="M73" s="18"/>
      <c r="N73" s="18"/>
      <c r="O73" s="18"/>
      <c r="P73" s="18"/>
      <c r="Q73" s="18"/>
      <c r="R73" s="18"/>
      <c r="S73" s="18"/>
      <c r="T73" s="20"/>
      <c r="U73" s="20"/>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row>
    <row r="74" spans="1:52" ht="9.75" customHeight="1">
      <c r="A74" s="19"/>
      <c r="B74" s="18"/>
      <c r="C74" s="18"/>
      <c r="D74" s="18"/>
      <c r="E74" s="99"/>
      <c r="F74" s="99"/>
      <c r="G74" s="18"/>
      <c r="H74" s="18"/>
      <c r="I74" s="18"/>
      <c r="J74" s="18"/>
      <c r="K74" s="18"/>
      <c r="L74" s="18"/>
      <c r="M74" s="18"/>
      <c r="N74" s="18"/>
      <c r="O74" s="18"/>
      <c r="P74" s="18"/>
      <c r="Q74" s="18"/>
      <c r="R74" s="18"/>
      <c r="S74" s="18"/>
      <c r="T74" s="20"/>
      <c r="U74" s="20"/>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row>
    <row r="75" spans="1:52" ht="9.75" customHeight="1">
      <c r="A75" s="19"/>
      <c r="B75" s="18"/>
      <c r="C75" s="18"/>
      <c r="D75" s="18"/>
      <c r="E75" s="99"/>
      <c r="F75" s="99"/>
      <c r="G75" s="18"/>
      <c r="H75" s="18"/>
      <c r="I75" s="18"/>
      <c r="J75" s="18"/>
      <c r="K75" s="18"/>
      <c r="L75" s="18"/>
      <c r="M75" s="18"/>
      <c r="N75" s="18"/>
      <c r="O75" s="18"/>
      <c r="P75" s="18"/>
      <c r="Q75" s="18"/>
      <c r="R75" s="18"/>
      <c r="S75" s="18"/>
      <c r="T75" s="20"/>
      <c r="U75" s="20"/>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row>
    <row r="76" spans="1:52" ht="9.75" customHeight="1">
      <c r="A76" s="19"/>
      <c r="B76" s="18"/>
      <c r="C76" s="18"/>
      <c r="D76" s="18"/>
      <c r="E76" s="99"/>
      <c r="F76" s="99"/>
      <c r="G76" s="18"/>
      <c r="H76" s="18"/>
      <c r="I76" s="18"/>
      <c r="J76" s="18"/>
      <c r="K76" s="18"/>
      <c r="L76" s="18"/>
      <c r="M76" s="18"/>
      <c r="N76" s="18"/>
      <c r="O76" s="18"/>
      <c r="P76" s="18"/>
      <c r="Q76" s="18"/>
      <c r="R76" s="18"/>
      <c r="S76" s="18"/>
      <c r="T76" s="20"/>
      <c r="U76" s="20"/>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row>
    <row r="77" spans="1:52" ht="9.75" customHeight="1">
      <c r="A77" s="19"/>
      <c r="B77" s="18"/>
      <c r="C77" s="18"/>
      <c r="D77" s="18"/>
      <c r="E77" s="99"/>
      <c r="F77" s="99"/>
      <c r="G77" s="18"/>
      <c r="H77" s="18"/>
      <c r="I77" s="18"/>
      <c r="J77" s="18"/>
      <c r="K77" s="18"/>
      <c r="L77" s="18"/>
      <c r="M77" s="18"/>
      <c r="N77" s="18"/>
      <c r="O77" s="18"/>
      <c r="P77" s="18"/>
      <c r="Q77" s="18"/>
      <c r="R77" s="18"/>
      <c r="S77" s="18"/>
      <c r="T77" s="20"/>
      <c r="U77" s="20"/>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row>
    <row r="78" spans="1:52" ht="9.75" customHeight="1">
      <c r="A78" s="19"/>
      <c r="B78" s="18"/>
      <c r="C78" s="18"/>
      <c r="D78" s="18"/>
      <c r="E78" s="99"/>
      <c r="F78" s="99"/>
      <c r="G78" s="18"/>
      <c r="H78" s="18"/>
      <c r="I78" s="18"/>
      <c r="J78" s="18"/>
      <c r="K78" s="18"/>
      <c r="L78" s="18"/>
      <c r="M78" s="18"/>
      <c r="N78" s="18"/>
      <c r="O78" s="18"/>
      <c r="P78" s="18"/>
      <c r="Q78" s="18"/>
      <c r="R78" s="18"/>
      <c r="S78" s="18"/>
      <c r="T78" s="20"/>
      <c r="U78" s="20"/>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row>
    <row r="79" spans="1:52" ht="9.75" customHeight="1">
      <c r="A79" s="19"/>
      <c r="B79" s="18"/>
      <c r="C79" s="18"/>
      <c r="D79" s="18"/>
      <c r="E79" s="99"/>
      <c r="F79" s="99"/>
      <c r="G79" s="18"/>
      <c r="H79" s="18"/>
      <c r="I79" s="18"/>
      <c r="J79" s="18"/>
      <c r="K79" s="18"/>
      <c r="L79" s="18"/>
      <c r="M79" s="18"/>
      <c r="N79" s="18"/>
      <c r="O79" s="18"/>
      <c r="P79" s="18"/>
      <c r="Q79" s="18"/>
      <c r="R79" s="18"/>
      <c r="S79" s="18"/>
      <c r="T79" s="20"/>
      <c r="U79" s="20"/>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row>
    <row r="80" spans="1:52" ht="9.75" customHeight="1">
      <c r="A80" s="19"/>
      <c r="B80" s="18"/>
      <c r="C80" s="18"/>
      <c r="D80" s="18"/>
      <c r="E80" s="99"/>
      <c r="F80" s="99"/>
      <c r="G80" s="18"/>
      <c r="H80" s="18"/>
      <c r="I80" s="18"/>
      <c r="J80" s="18"/>
      <c r="K80" s="18"/>
      <c r="L80" s="18"/>
      <c r="M80" s="18"/>
      <c r="N80" s="18"/>
      <c r="O80" s="18"/>
      <c r="P80" s="18"/>
      <c r="Q80" s="18"/>
      <c r="R80" s="18"/>
      <c r="S80" s="18"/>
      <c r="T80" s="20"/>
      <c r="U80" s="20"/>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row>
    <row r="81" spans="1:52" ht="9.75" customHeight="1">
      <c r="A81" s="19"/>
      <c r="B81" s="18"/>
      <c r="C81" s="18"/>
      <c r="D81" s="18"/>
      <c r="E81" s="99"/>
      <c r="F81" s="99"/>
      <c r="G81" s="18"/>
      <c r="H81" s="18"/>
      <c r="I81" s="18"/>
      <c r="J81" s="18"/>
      <c r="K81" s="18"/>
      <c r="L81" s="18"/>
      <c r="M81" s="18"/>
      <c r="N81" s="18"/>
      <c r="O81" s="18"/>
      <c r="P81" s="18"/>
      <c r="Q81" s="18"/>
      <c r="R81" s="18"/>
      <c r="S81" s="18"/>
      <c r="T81" s="20"/>
      <c r="U81" s="20"/>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row>
    <row r="82" spans="1:52" ht="9.75" customHeight="1">
      <c r="A82" s="19"/>
      <c r="B82" s="18"/>
      <c r="C82" s="18"/>
      <c r="D82" s="18"/>
      <c r="E82" s="99"/>
      <c r="F82" s="99"/>
      <c r="G82" s="18"/>
      <c r="H82" s="18"/>
      <c r="I82" s="18"/>
      <c r="J82" s="18"/>
      <c r="K82" s="18"/>
      <c r="L82" s="18"/>
      <c r="M82" s="18"/>
      <c r="N82" s="18"/>
      <c r="O82" s="18"/>
      <c r="P82" s="18"/>
      <c r="Q82" s="18"/>
      <c r="R82" s="18"/>
      <c r="S82" s="18"/>
      <c r="T82" s="20"/>
      <c r="U82" s="20"/>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row>
    <row r="83" spans="1:52" ht="9.75" customHeight="1">
      <c r="A83" s="19"/>
      <c r="B83" s="18"/>
      <c r="C83" s="18"/>
      <c r="D83" s="18"/>
      <c r="E83" s="99"/>
      <c r="F83" s="99"/>
      <c r="G83" s="18"/>
      <c r="H83" s="18"/>
      <c r="I83" s="18"/>
      <c r="J83" s="18"/>
      <c r="K83" s="18"/>
      <c r="L83" s="18"/>
      <c r="M83" s="18"/>
      <c r="N83" s="18"/>
      <c r="O83" s="18"/>
      <c r="P83" s="18"/>
      <c r="Q83" s="18"/>
      <c r="R83" s="18"/>
      <c r="S83" s="18"/>
      <c r="T83" s="20"/>
      <c r="U83" s="20"/>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row>
    <row r="84" spans="1:52" ht="9.75" customHeight="1">
      <c r="A84" s="19"/>
      <c r="B84" s="18"/>
      <c r="C84" s="18"/>
      <c r="D84" s="18"/>
      <c r="E84" s="99"/>
      <c r="F84" s="99"/>
      <c r="G84" s="18"/>
      <c r="H84" s="18"/>
      <c r="I84" s="18"/>
      <c r="J84" s="18"/>
      <c r="K84" s="18"/>
      <c r="L84" s="18"/>
      <c r="M84" s="18"/>
      <c r="N84" s="18"/>
      <c r="O84" s="18"/>
      <c r="P84" s="18"/>
      <c r="Q84" s="18"/>
      <c r="R84" s="18"/>
      <c r="S84" s="18"/>
      <c r="T84" s="20"/>
      <c r="U84" s="20"/>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row>
    <row r="85" spans="1:52" ht="9.75" customHeight="1">
      <c r="A85" s="19"/>
      <c r="B85" s="18"/>
      <c r="C85" s="18"/>
      <c r="D85" s="18"/>
      <c r="E85" s="99"/>
      <c r="F85" s="99"/>
      <c r="G85" s="18"/>
      <c r="H85" s="18"/>
      <c r="I85" s="18"/>
      <c r="J85" s="18"/>
      <c r="K85" s="18"/>
      <c r="L85" s="18"/>
      <c r="M85" s="18"/>
      <c r="N85" s="18"/>
      <c r="O85" s="18"/>
      <c r="P85" s="18"/>
      <c r="Q85" s="18"/>
      <c r="R85" s="18"/>
      <c r="S85" s="18"/>
      <c r="T85" s="20"/>
      <c r="U85" s="20"/>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row>
    <row r="86" spans="1:52" ht="9.75" customHeight="1">
      <c r="A86" s="19"/>
      <c r="B86" s="18"/>
      <c r="C86" s="18"/>
      <c r="D86" s="18"/>
      <c r="E86" s="99"/>
      <c r="F86" s="99"/>
      <c r="G86" s="18"/>
      <c r="H86" s="18"/>
      <c r="I86" s="18"/>
      <c r="J86" s="18"/>
      <c r="K86" s="18"/>
      <c r="L86" s="18"/>
      <c r="M86" s="18"/>
      <c r="N86" s="18"/>
      <c r="O86" s="18"/>
      <c r="P86" s="18"/>
      <c r="Q86" s="18"/>
      <c r="R86" s="18"/>
      <c r="S86" s="18"/>
      <c r="T86" s="20"/>
      <c r="U86" s="20"/>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row>
    <row r="87" spans="1:52" ht="9.75" customHeight="1">
      <c r="A87" s="19"/>
      <c r="B87" s="18"/>
      <c r="C87" s="18"/>
      <c r="D87" s="18"/>
      <c r="E87" s="99"/>
      <c r="F87" s="99"/>
      <c r="G87" s="18"/>
      <c r="H87" s="18"/>
      <c r="I87" s="18"/>
      <c r="J87" s="18"/>
      <c r="K87" s="18"/>
      <c r="L87" s="18"/>
      <c r="M87" s="18"/>
      <c r="N87" s="18"/>
      <c r="O87" s="18"/>
      <c r="P87" s="18"/>
      <c r="Q87" s="18"/>
      <c r="R87" s="18"/>
      <c r="S87" s="18"/>
      <c r="T87" s="20"/>
      <c r="U87" s="20"/>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row>
    <row r="88" spans="1:52" ht="9.75" customHeight="1">
      <c r="A88" s="19"/>
      <c r="B88" s="18"/>
      <c r="C88" s="18"/>
      <c r="D88" s="18"/>
      <c r="E88" s="99"/>
      <c r="F88" s="99"/>
      <c r="G88" s="18"/>
      <c r="H88" s="18"/>
      <c r="I88" s="18"/>
      <c r="J88" s="18"/>
      <c r="K88" s="18"/>
      <c r="L88" s="18"/>
      <c r="M88" s="18"/>
      <c r="N88" s="18"/>
      <c r="O88" s="18"/>
      <c r="P88" s="18"/>
      <c r="Q88" s="18"/>
      <c r="R88" s="18"/>
      <c r="S88" s="18"/>
      <c r="T88" s="20"/>
      <c r="U88" s="20"/>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row>
    <row r="89" spans="1:52" ht="9.75" customHeight="1">
      <c r="A89" s="19"/>
      <c r="B89" s="18"/>
      <c r="C89" s="18"/>
      <c r="D89" s="18"/>
      <c r="E89" s="99"/>
      <c r="F89" s="99"/>
      <c r="G89" s="18"/>
      <c r="H89" s="18"/>
      <c r="I89" s="18"/>
      <c r="J89" s="18"/>
      <c r="K89" s="18"/>
      <c r="L89" s="18"/>
      <c r="M89" s="18"/>
      <c r="N89" s="18"/>
      <c r="O89" s="18"/>
      <c r="P89" s="18"/>
      <c r="Q89" s="18"/>
      <c r="R89" s="18"/>
      <c r="S89" s="18"/>
      <c r="T89" s="20"/>
      <c r="U89" s="20"/>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row>
    <row r="90" spans="1:52" ht="9.75" customHeight="1">
      <c r="A90" s="19"/>
      <c r="B90" s="18"/>
      <c r="C90" s="18"/>
      <c r="D90" s="18"/>
      <c r="E90" s="99"/>
      <c r="F90" s="99"/>
      <c r="G90" s="18"/>
      <c r="H90" s="18"/>
      <c r="I90" s="18"/>
      <c r="J90" s="18"/>
      <c r="K90" s="18"/>
      <c r="L90" s="18"/>
      <c r="M90" s="18"/>
      <c r="N90" s="18"/>
      <c r="O90" s="18"/>
      <c r="P90" s="18"/>
      <c r="Q90" s="18"/>
      <c r="R90" s="18"/>
      <c r="S90" s="18"/>
      <c r="T90" s="20"/>
      <c r="U90" s="20"/>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row>
    <row r="91" spans="1:52" ht="9.75" customHeight="1">
      <c r="A91" s="19"/>
      <c r="B91" s="18"/>
      <c r="C91" s="18"/>
      <c r="D91" s="18"/>
      <c r="E91" s="99"/>
      <c r="F91" s="99"/>
      <c r="G91" s="18"/>
      <c r="H91" s="18"/>
      <c r="I91" s="18"/>
      <c r="J91" s="18"/>
      <c r="K91" s="18"/>
      <c r="L91" s="18"/>
      <c r="M91" s="18"/>
      <c r="N91" s="18"/>
      <c r="O91" s="18"/>
      <c r="P91" s="18"/>
      <c r="Q91" s="18"/>
      <c r="R91" s="18"/>
      <c r="S91" s="18"/>
      <c r="T91" s="20"/>
      <c r="U91" s="20"/>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row>
    <row r="92" spans="1:52" ht="9.75" customHeight="1">
      <c r="A92" s="19"/>
      <c r="B92" s="18"/>
      <c r="C92" s="18"/>
      <c r="D92" s="18"/>
      <c r="E92" s="99"/>
      <c r="F92" s="99"/>
      <c r="G92" s="18"/>
      <c r="H92" s="18"/>
      <c r="I92" s="18"/>
      <c r="J92" s="18"/>
      <c r="K92" s="18"/>
      <c r="L92" s="18"/>
      <c r="M92" s="18"/>
      <c r="N92" s="18"/>
      <c r="O92" s="18"/>
      <c r="P92" s="18"/>
      <c r="Q92" s="18"/>
      <c r="R92" s="18"/>
      <c r="S92" s="18"/>
      <c r="T92" s="20"/>
      <c r="U92" s="20"/>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row>
    <row r="93" spans="1:52" ht="9.75" customHeight="1">
      <c r="A93" s="19"/>
      <c r="B93" s="18"/>
      <c r="C93" s="18"/>
      <c r="D93" s="18"/>
      <c r="E93" s="99"/>
      <c r="F93" s="99"/>
      <c r="G93" s="18"/>
      <c r="H93" s="18"/>
      <c r="I93" s="18"/>
      <c r="J93" s="18"/>
      <c r="K93" s="18"/>
      <c r="L93" s="18"/>
      <c r="M93" s="18"/>
      <c r="N93" s="18"/>
      <c r="O93" s="18"/>
      <c r="P93" s="18"/>
      <c r="Q93" s="18"/>
      <c r="R93" s="18"/>
      <c r="S93" s="18"/>
      <c r="T93" s="20"/>
      <c r="U93" s="20"/>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row>
    <row r="94" spans="1:52" ht="9.75" customHeight="1">
      <c r="A94" s="19"/>
      <c r="B94" s="18"/>
      <c r="C94" s="18"/>
      <c r="D94" s="18"/>
      <c r="E94" s="99"/>
      <c r="F94" s="99"/>
      <c r="G94" s="18"/>
      <c r="H94" s="18"/>
      <c r="I94" s="18"/>
      <c r="J94" s="18"/>
      <c r="K94" s="18"/>
      <c r="L94" s="18"/>
      <c r="M94" s="18"/>
      <c r="N94" s="18"/>
      <c r="O94" s="18"/>
      <c r="P94" s="18"/>
      <c r="Q94" s="18"/>
      <c r="R94" s="18"/>
      <c r="S94" s="18"/>
      <c r="T94" s="20"/>
      <c r="U94" s="20"/>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row>
    <row r="95" spans="1:52" ht="9.75" customHeight="1">
      <c r="A95" s="19"/>
      <c r="B95" s="18"/>
      <c r="C95" s="18"/>
      <c r="D95" s="18"/>
      <c r="E95" s="99"/>
      <c r="F95" s="99"/>
      <c r="G95" s="18"/>
      <c r="H95" s="18"/>
      <c r="I95" s="18"/>
      <c r="J95" s="18"/>
      <c r="K95" s="18"/>
      <c r="L95" s="18"/>
      <c r="M95" s="18"/>
      <c r="N95" s="18"/>
      <c r="O95" s="18"/>
      <c r="P95" s="18"/>
      <c r="Q95" s="18"/>
      <c r="R95" s="18"/>
      <c r="S95" s="18"/>
      <c r="T95" s="20"/>
      <c r="U95" s="20"/>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row>
    <row r="96" spans="1:52" ht="9.75" customHeight="1">
      <c r="A96" s="19"/>
      <c r="B96" s="18"/>
      <c r="C96" s="18"/>
      <c r="D96" s="18"/>
      <c r="E96" s="99"/>
      <c r="F96" s="99"/>
      <c r="G96" s="18"/>
      <c r="H96" s="18"/>
      <c r="I96" s="18"/>
      <c r="J96" s="18"/>
      <c r="K96" s="18"/>
      <c r="L96" s="18"/>
      <c r="M96" s="18"/>
      <c r="N96" s="18"/>
      <c r="O96" s="18"/>
      <c r="P96" s="18"/>
      <c r="Q96" s="18"/>
      <c r="R96" s="18"/>
      <c r="S96" s="18"/>
      <c r="T96" s="20"/>
      <c r="U96" s="20"/>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row>
    <row r="97" spans="1:52" ht="9.75" customHeight="1">
      <c r="A97" s="19"/>
      <c r="B97" s="18"/>
      <c r="C97" s="18"/>
      <c r="D97" s="18"/>
      <c r="E97" s="99"/>
      <c r="F97" s="99"/>
      <c r="G97" s="18"/>
      <c r="H97" s="18"/>
      <c r="I97" s="18"/>
      <c r="J97" s="18"/>
      <c r="K97" s="18"/>
      <c r="L97" s="18"/>
      <c r="M97" s="18"/>
      <c r="N97" s="18"/>
      <c r="O97" s="18"/>
      <c r="P97" s="18"/>
      <c r="Q97" s="18"/>
      <c r="R97" s="18"/>
      <c r="S97" s="18"/>
      <c r="T97" s="20"/>
      <c r="U97" s="20"/>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row>
    <row r="98" spans="1:52" ht="9.75" customHeight="1">
      <c r="A98" s="19"/>
      <c r="B98" s="18"/>
      <c r="C98" s="18"/>
      <c r="D98" s="18"/>
      <c r="E98" s="99"/>
      <c r="F98" s="99"/>
      <c r="G98" s="18"/>
      <c r="H98" s="18"/>
      <c r="I98" s="18"/>
      <c r="J98" s="18"/>
      <c r="K98" s="18"/>
      <c r="L98" s="18"/>
      <c r="M98" s="18"/>
      <c r="N98" s="18"/>
      <c r="O98" s="18"/>
      <c r="P98" s="18"/>
      <c r="Q98" s="18"/>
      <c r="R98" s="18"/>
      <c r="S98" s="18"/>
      <c r="T98" s="20"/>
      <c r="U98" s="20"/>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row>
    <row r="99" spans="1:52" ht="9.75" customHeight="1">
      <c r="A99" s="19"/>
      <c r="B99" s="18"/>
      <c r="C99" s="18"/>
      <c r="D99" s="18"/>
      <c r="E99" s="99"/>
      <c r="F99" s="99"/>
      <c r="G99" s="18"/>
      <c r="H99" s="18"/>
      <c r="I99" s="18"/>
      <c r="J99" s="18"/>
      <c r="K99" s="18"/>
      <c r="L99" s="18"/>
      <c r="M99" s="18"/>
      <c r="N99" s="18"/>
      <c r="O99" s="18"/>
      <c r="P99" s="18"/>
      <c r="Q99" s="18"/>
      <c r="R99" s="18"/>
      <c r="S99" s="18"/>
      <c r="T99" s="20"/>
      <c r="U99" s="20"/>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row>
    <row r="100" spans="1:52" ht="9.75" customHeight="1">
      <c r="A100" s="19"/>
      <c r="B100" s="18"/>
      <c r="C100" s="18"/>
      <c r="D100" s="18"/>
      <c r="E100" s="99"/>
      <c r="F100" s="99"/>
      <c r="G100" s="18"/>
      <c r="H100" s="18"/>
      <c r="I100" s="18"/>
      <c r="J100" s="18"/>
      <c r="K100" s="18"/>
      <c r="L100" s="18"/>
      <c r="M100" s="18"/>
      <c r="N100" s="18"/>
      <c r="O100" s="18"/>
      <c r="P100" s="18"/>
      <c r="Q100" s="18"/>
      <c r="R100" s="18"/>
      <c r="S100" s="18"/>
      <c r="T100" s="20"/>
      <c r="U100" s="20"/>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row>
    <row r="101" spans="1:52" ht="9.75" customHeight="1">
      <c r="A101" s="19"/>
      <c r="B101" s="18"/>
      <c r="C101" s="18"/>
      <c r="D101" s="18"/>
      <c r="E101" s="99"/>
      <c r="F101" s="99"/>
      <c r="G101" s="18"/>
      <c r="H101" s="18"/>
      <c r="I101" s="18"/>
      <c r="J101" s="18"/>
      <c r="K101" s="18"/>
      <c r="L101" s="18"/>
      <c r="M101" s="18"/>
      <c r="N101" s="18"/>
      <c r="O101" s="18"/>
      <c r="P101" s="18"/>
      <c r="Q101" s="18"/>
      <c r="R101" s="18"/>
      <c r="S101" s="18"/>
      <c r="T101" s="20"/>
      <c r="U101" s="20"/>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row>
    <row r="102" spans="1:52" ht="9.75" customHeight="1">
      <c r="A102" s="19"/>
      <c r="B102" s="18"/>
      <c r="C102" s="18"/>
      <c r="D102" s="18"/>
      <c r="E102" s="99"/>
      <c r="F102" s="99"/>
      <c r="G102" s="18"/>
      <c r="H102" s="18"/>
      <c r="I102" s="18"/>
      <c r="J102" s="18"/>
      <c r="K102" s="18"/>
      <c r="L102" s="18"/>
      <c r="M102" s="18"/>
      <c r="N102" s="18"/>
      <c r="O102" s="18"/>
      <c r="P102" s="18"/>
      <c r="Q102" s="18"/>
      <c r="R102" s="18"/>
      <c r="S102" s="18"/>
      <c r="T102" s="20"/>
      <c r="U102" s="20"/>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row>
    <row r="103" spans="1:52" ht="9.75" customHeight="1">
      <c r="A103" s="19"/>
      <c r="B103" s="18"/>
      <c r="C103" s="18"/>
      <c r="D103" s="18"/>
      <c r="E103" s="99"/>
      <c r="F103" s="99"/>
      <c r="G103" s="18"/>
      <c r="H103" s="18"/>
      <c r="I103" s="18"/>
      <c r="J103" s="18"/>
      <c r="K103" s="18"/>
      <c r="L103" s="18"/>
      <c r="M103" s="18"/>
      <c r="N103" s="18"/>
      <c r="O103" s="18"/>
      <c r="P103" s="18"/>
      <c r="Q103" s="18"/>
      <c r="R103" s="18"/>
      <c r="S103" s="18"/>
      <c r="T103" s="20"/>
      <c r="U103" s="20"/>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row>
    <row r="104" spans="1:52" ht="9.75" customHeight="1">
      <c r="A104" s="19"/>
      <c r="B104" s="18"/>
      <c r="C104" s="18"/>
      <c r="D104" s="18"/>
      <c r="E104" s="99"/>
      <c r="F104" s="99"/>
      <c r="G104" s="18"/>
      <c r="H104" s="18"/>
      <c r="I104" s="18"/>
      <c r="J104" s="18"/>
      <c r="K104" s="18"/>
      <c r="L104" s="18"/>
      <c r="M104" s="18"/>
      <c r="N104" s="18"/>
      <c r="O104" s="18"/>
      <c r="P104" s="18"/>
      <c r="Q104" s="18"/>
      <c r="R104" s="18"/>
      <c r="S104" s="18"/>
      <c r="T104" s="20"/>
      <c r="U104" s="20"/>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row>
    <row r="105" spans="1:52" ht="9.75" customHeight="1">
      <c r="A105" s="19"/>
      <c r="B105" s="18"/>
      <c r="C105" s="18"/>
      <c r="D105" s="18"/>
      <c r="E105" s="99"/>
      <c r="F105" s="99"/>
      <c r="G105" s="18"/>
      <c r="H105" s="18"/>
      <c r="I105" s="18"/>
      <c r="J105" s="18"/>
      <c r="K105" s="18"/>
      <c r="L105" s="18"/>
      <c r="M105" s="18"/>
      <c r="N105" s="18"/>
      <c r="O105" s="18"/>
      <c r="P105" s="18"/>
      <c r="Q105" s="18"/>
      <c r="R105" s="18"/>
      <c r="S105" s="18"/>
      <c r="T105" s="20"/>
      <c r="U105" s="20"/>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row>
    <row r="106" spans="1:52" ht="9.75" customHeight="1">
      <c r="A106" s="19"/>
      <c r="B106" s="18"/>
      <c r="C106" s="18"/>
      <c r="D106" s="18"/>
      <c r="E106" s="99"/>
      <c r="F106" s="99"/>
      <c r="G106" s="18"/>
      <c r="H106" s="18"/>
      <c r="I106" s="18"/>
      <c r="J106" s="18"/>
      <c r="K106" s="18"/>
      <c r="L106" s="18"/>
      <c r="M106" s="18"/>
      <c r="N106" s="18"/>
      <c r="O106" s="18"/>
      <c r="P106" s="18"/>
      <c r="Q106" s="18"/>
      <c r="R106" s="18"/>
      <c r="S106" s="18"/>
      <c r="T106" s="20"/>
      <c r="U106" s="20"/>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row>
    <row r="107" spans="1:52" ht="9.75" customHeight="1">
      <c r="A107" s="19"/>
      <c r="B107" s="18"/>
      <c r="C107" s="18"/>
      <c r="D107" s="18"/>
      <c r="E107" s="99"/>
      <c r="F107" s="99"/>
      <c r="G107" s="18"/>
      <c r="H107" s="18"/>
      <c r="I107" s="18"/>
      <c r="J107" s="18"/>
      <c r="K107" s="18"/>
      <c r="L107" s="18"/>
      <c r="M107" s="18"/>
      <c r="N107" s="18"/>
      <c r="O107" s="18"/>
      <c r="P107" s="18"/>
      <c r="Q107" s="18"/>
      <c r="R107" s="18"/>
      <c r="S107" s="18"/>
      <c r="T107" s="20"/>
      <c r="U107" s="20"/>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row>
    <row r="108" spans="1:52" ht="9.75" customHeight="1">
      <c r="A108" s="19"/>
      <c r="B108" s="18"/>
      <c r="C108" s="18"/>
      <c r="D108" s="18"/>
      <c r="E108" s="99"/>
      <c r="F108" s="99"/>
      <c r="G108" s="18"/>
      <c r="H108" s="18"/>
      <c r="I108" s="18"/>
      <c r="J108" s="18"/>
      <c r="K108" s="18"/>
      <c r="L108" s="18"/>
      <c r="M108" s="18"/>
      <c r="N108" s="18"/>
      <c r="O108" s="18"/>
      <c r="P108" s="18"/>
      <c r="Q108" s="18"/>
      <c r="R108" s="18"/>
      <c r="S108" s="18"/>
      <c r="T108" s="20"/>
      <c r="U108" s="20"/>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row>
    <row r="109" spans="1:52" ht="9.75" customHeight="1">
      <c r="A109" s="19"/>
      <c r="B109" s="18"/>
      <c r="C109" s="18"/>
      <c r="D109" s="18"/>
      <c r="E109" s="99"/>
      <c r="F109" s="99"/>
      <c r="G109" s="18"/>
      <c r="H109" s="18"/>
      <c r="I109" s="18"/>
      <c r="J109" s="18"/>
      <c r="K109" s="18"/>
      <c r="L109" s="18"/>
      <c r="M109" s="18"/>
      <c r="N109" s="18"/>
      <c r="O109" s="18"/>
      <c r="P109" s="18"/>
      <c r="Q109" s="18"/>
      <c r="R109" s="18"/>
      <c r="S109" s="18"/>
      <c r="T109" s="20"/>
      <c r="U109" s="20"/>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row>
    <row r="110" spans="1:52" ht="9.75" customHeight="1">
      <c r="A110" s="19"/>
      <c r="B110" s="18"/>
      <c r="C110" s="18"/>
      <c r="D110" s="18"/>
      <c r="E110" s="99"/>
      <c r="F110" s="99"/>
      <c r="G110" s="18"/>
      <c r="H110" s="18"/>
      <c r="I110" s="18"/>
      <c r="J110" s="18"/>
      <c r="K110" s="18"/>
      <c r="L110" s="18"/>
      <c r="M110" s="18"/>
      <c r="N110" s="18"/>
      <c r="O110" s="18"/>
      <c r="P110" s="18"/>
      <c r="Q110" s="18"/>
      <c r="R110" s="18"/>
      <c r="S110" s="18"/>
      <c r="T110" s="20"/>
      <c r="U110" s="20"/>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row>
    <row r="111" spans="1:52" ht="9.75" customHeight="1">
      <c r="A111" s="19"/>
      <c r="B111" s="18"/>
      <c r="C111" s="18"/>
      <c r="D111" s="18"/>
      <c r="E111" s="99"/>
      <c r="F111" s="99"/>
      <c r="G111" s="18"/>
      <c r="H111" s="18"/>
      <c r="I111" s="18"/>
      <c r="J111" s="18"/>
      <c r="K111" s="18"/>
      <c r="L111" s="18"/>
      <c r="M111" s="18"/>
      <c r="N111" s="18"/>
      <c r="O111" s="18"/>
      <c r="P111" s="18"/>
      <c r="Q111" s="18"/>
      <c r="R111" s="18"/>
      <c r="S111" s="18"/>
      <c r="T111" s="20"/>
      <c r="U111" s="20"/>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row>
    <row r="112" spans="1:52" ht="9.75" customHeight="1">
      <c r="A112" s="19"/>
      <c r="B112" s="18"/>
      <c r="C112" s="18"/>
      <c r="D112" s="18"/>
      <c r="E112" s="99"/>
      <c r="F112" s="99"/>
      <c r="G112" s="18"/>
      <c r="H112" s="18"/>
      <c r="I112" s="18"/>
      <c r="J112" s="18"/>
      <c r="K112" s="18"/>
      <c r="L112" s="18"/>
      <c r="M112" s="18"/>
      <c r="N112" s="18"/>
      <c r="O112" s="18"/>
      <c r="P112" s="18"/>
      <c r="Q112" s="18"/>
      <c r="R112" s="18"/>
      <c r="S112" s="18"/>
      <c r="T112" s="20"/>
      <c r="U112" s="20"/>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row>
    <row r="113" spans="1:52" ht="9.75" customHeight="1">
      <c r="A113" s="19"/>
      <c r="B113" s="18"/>
      <c r="C113" s="18"/>
      <c r="D113" s="18"/>
      <c r="E113" s="99"/>
      <c r="F113" s="99"/>
      <c r="G113" s="18"/>
      <c r="H113" s="18"/>
      <c r="I113" s="18"/>
      <c r="J113" s="18"/>
      <c r="K113" s="18"/>
      <c r="L113" s="18"/>
      <c r="M113" s="18"/>
      <c r="N113" s="18"/>
      <c r="O113" s="18"/>
      <c r="P113" s="18"/>
      <c r="Q113" s="18"/>
      <c r="R113" s="18"/>
      <c r="S113" s="18"/>
      <c r="T113" s="20"/>
      <c r="U113" s="20"/>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row>
    <row r="114" spans="1:52" ht="9.75" customHeight="1">
      <c r="A114" s="19"/>
      <c r="B114" s="18"/>
      <c r="C114" s="18"/>
      <c r="D114" s="18"/>
      <c r="E114" s="99"/>
      <c r="F114" s="99"/>
      <c r="G114" s="18"/>
      <c r="H114" s="18"/>
      <c r="I114" s="18"/>
      <c r="J114" s="18"/>
      <c r="K114" s="18"/>
      <c r="L114" s="18"/>
      <c r="M114" s="18"/>
      <c r="N114" s="18"/>
      <c r="O114" s="18"/>
      <c r="P114" s="18"/>
      <c r="Q114" s="18"/>
      <c r="R114" s="18"/>
      <c r="S114" s="18"/>
      <c r="T114" s="20"/>
      <c r="U114" s="20"/>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row>
    <row r="115" spans="1:52" ht="9.75" customHeight="1">
      <c r="A115" s="19"/>
      <c r="B115" s="18"/>
      <c r="C115" s="18"/>
      <c r="D115" s="18"/>
      <c r="E115" s="99"/>
      <c r="F115" s="99"/>
      <c r="G115" s="18"/>
      <c r="H115" s="18"/>
      <c r="I115" s="18"/>
      <c r="J115" s="18"/>
      <c r="K115" s="18"/>
      <c r="L115" s="18"/>
      <c r="M115" s="18"/>
      <c r="N115" s="18"/>
      <c r="O115" s="18"/>
      <c r="P115" s="18"/>
      <c r="Q115" s="18"/>
      <c r="R115" s="18"/>
      <c r="S115" s="18"/>
      <c r="T115" s="20"/>
      <c r="U115" s="20"/>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row>
    <row r="116" spans="1:52" ht="9.75" customHeight="1">
      <c r="A116" s="19"/>
      <c r="B116" s="18"/>
      <c r="C116" s="18"/>
      <c r="D116" s="18"/>
      <c r="E116" s="99"/>
      <c r="F116" s="99"/>
      <c r="G116" s="18"/>
      <c r="H116" s="18"/>
      <c r="I116" s="18"/>
      <c r="J116" s="18"/>
      <c r="K116" s="18"/>
      <c r="L116" s="18"/>
      <c r="M116" s="18"/>
      <c r="N116" s="18"/>
      <c r="O116" s="18"/>
      <c r="P116" s="18"/>
      <c r="Q116" s="18"/>
      <c r="R116" s="18"/>
      <c r="S116" s="18"/>
      <c r="T116" s="20"/>
      <c r="U116" s="20"/>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row>
    <row r="117" spans="1:52" ht="9.75" customHeight="1">
      <c r="A117" s="19"/>
      <c r="B117" s="18"/>
      <c r="C117" s="18"/>
      <c r="D117" s="18"/>
      <c r="E117" s="99"/>
      <c r="F117" s="99"/>
      <c r="G117" s="18"/>
      <c r="H117" s="18"/>
      <c r="I117" s="18"/>
      <c r="J117" s="18"/>
      <c r="K117" s="18"/>
      <c r="L117" s="18"/>
      <c r="M117" s="18"/>
      <c r="N117" s="18"/>
      <c r="O117" s="18"/>
      <c r="P117" s="18"/>
      <c r="Q117" s="18"/>
      <c r="R117" s="18"/>
      <c r="S117" s="18"/>
      <c r="T117" s="20"/>
      <c r="U117" s="20"/>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row>
    <row r="118" spans="1:52" ht="9.75" customHeight="1">
      <c r="A118" s="19"/>
      <c r="B118" s="18"/>
      <c r="C118" s="18"/>
      <c r="D118" s="18"/>
      <c r="E118" s="99"/>
      <c r="F118" s="99"/>
      <c r="G118" s="18"/>
      <c r="H118" s="18"/>
      <c r="I118" s="18"/>
      <c r="J118" s="18"/>
      <c r="K118" s="18"/>
      <c r="L118" s="18"/>
      <c r="M118" s="18"/>
      <c r="N118" s="18"/>
      <c r="O118" s="18"/>
      <c r="P118" s="18"/>
      <c r="Q118" s="18"/>
      <c r="R118" s="18"/>
      <c r="S118" s="18"/>
      <c r="T118" s="20"/>
      <c r="U118" s="20"/>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row>
    <row r="119" spans="1:52" ht="9.75" customHeight="1">
      <c r="A119" s="19"/>
      <c r="B119" s="18"/>
      <c r="C119" s="18"/>
      <c r="D119" s="18"/>
      <c r="E119" s="99"/>
      <c r="F119" s="99"/>
      <c r="G119" s="18"/>
      <c r="H119" s="18"/>
      <c r="I119" s="18"/>
      <c r="J119" s="18"/>
      <c r="K119" s="18"/>
      <c r="L119" s="18"/>
      <c r="M119" s="18"/>
      <c r="N119" s="18"/>
      <c r="O119" s="18"/>
      <c r="P119" s="18"/>
      <c r="Q119" s="18"/>
      <c r="R119" s="18"/>
      <c r="S119" s="18"/>
      <c r="T119" s="20"/>
      <c r="U119" s="20"/>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row>
    <row r="120" spans="1:52" ht="9.75" customHeight="1">
      <c r="A120" s="19"/>
      <c r="B120" s="18"/>
      <c r="C120" s="18"/>
      <c r="D120" s="18"/>
      <c r="E120" s="99"/>
      <c r="F120" s="99"/>
      <c r="G120" s="18"/>
      <c r="H120" s="18"/>
      <c r="I120" s="18"/>
      <c r="J120" s="18"/>
      <c r="K120" s="18"/>
      <c r="L120" s="18"/>
      <c r="M120" s="18"/>
      <c r="N120" s="18"/>
      <c r="O120" s="18"/>
      <c r="P120" s="18"/>
      <c r="Q120" s="18"/>
      <c r="R120" s="18"/>
      <c r="S120" s="18"/>
      <c r="T120" s="20"/>
      <c r="U120" s="20"/>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row>
    <row r="121" spans="1:52" ht="9.75" customHeight="1">
      <c r="A121" s="19"/>
      <c r="B121" s="18"/>
      <c r="C121" s="18"/>
      <c r="D121" s="18"/>
      <c r="E121" s="99"/>
      <c r="F121" s="99"/>
      <c r="G121" s="18"/>
      <c r="H121" s="18"/>
      <c r="I121" s="18"/>
      <c r="J121" s="18"/>
      <c r="K121" s="18"/>
      <c r="L121" s="18"/>
      <c r="M121" s="18"/>
      <c r="N121" s="18"/>
      <c r="O121" s="18"/>
      <c r="P121" s="18"/>
      <c r="Q121" s="18"/>
      <c r="R121" s="18"/>
      <c r="S121" s="18"/>
      <c r="T121" s="20"/>
      <c r="U121" s="20"/>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row>
    <row r="122" spans="1:52" ht="9.75" customHeight="1">
      <c r="A122" s="19"/>
      <c r="B122" s="18"/>
      <c r="C122" s="18"/>
      <c r="D122" s="18"/>
      <c r="E122" s="99"/>
      <c r="F122" s="99"/>
      <c r="G122" s="18"/>
      <c r="H122" s="18"/>
      <c r="I122" s="18"/>
      <c r="J122" s="18"/>
      <c r="K122" s="18"/>
      <c r="L122" s="18"/>
      <c r="M122" s="18"/>
      <c r="N122" s="18"/>
      <c r="O122" s="18"/>
      <c r="P122" s="18"/>
      <c r="Q122" s="18"/>
      <c r="R122" s="18"/>
      <c r="S122" s="18"/>
      <c r="T122" s="20"/>
      <c r="U122" s="20"/>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row>
    <row r="123" spans="1:52" ht="9.75" customHeight="1">
      <c r="A123" s="19"/>
      <c r="B123" s="18"/>
      <c r="C123" s="18"/>
      <c r="D123" s="18"/>
      <c r="E123" s="99"/>
      <c r="F123" s="99"/>
      <c r="G123" s="18"/>
      <c r="H123" s="18"/>
      <c r="I123" s="18"/>
      <c r="J123" s="18"/>
      <c r="K123" s="18"/>
      <c r="L123" s="18"/>
      <c r="M123" s="18"/>
      <c r="N123" s="18"/>
      <c r="O123" s="18"/>
      <c r="P123" s="18"/>
      <c r="Q123" s="18"/>
      <c r="R123" s="18"/>
      <c r="S123" s="18"/>
      <c r="T123" s="20"/>
      <c r="U123" s="20"/>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row>
    <row r="124" spans="1:52" ht="9.75" customHeight="1">
      <c r="A124" s="19"/>
      <c r="B124" s="18"/>
      <c r="C124" s="18"/>
      <c r="D124" s="18"/>
      <c r="E124" s="99"/>
      <c r="F124" s="99"/>
      <c r="G124" s="18"/>
      <c r="H124" s="18"/>
      <c r="I124" s="18"/>
      <c r="J124" s="18"/>
      <c r="K124" s="18"/>
      <c r="L124" s="18"/>
      <c r="M124" s="18"/>
      <c r="N124" s="18"/>
      <c r="O124" s="18"/>
      <c r="P124" s="18"/>
      <c r="Q124" s="18"/>
      <c r="R124" s="18"/>
      <c r="S124" s="18"/>
      <c r="T124" s="20"/>
      <c r="U124" s="20"/>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row>
    <row r="125" spans="1:52" ht="9.75" customHeight="1">
      <c r="A125" s="19"/>
      <c r="B125" s="18"/>
      <c r="C125" s="18"/>
      <c r="D125" s="18"/>
      <c r="E125" s="99"/>
      <c r="F125" s="99"/>
      <c r="G125" s="18"/>
      <c r="H125" s="18"/>
      <c r="I125" s="18"/>
      <c r="J125" s="18"/>
      <c r="K125" s="18"/>
      <c r="L125" s="18"/>
      <c r="M125" s="18"/>
      <c r="N125" s="18"/>
      <c r="O125" s="18"/>
      <c r="P125" s="18"/>
      <c r="Q125" s="18"/>
      <c r="R125" s="18"/>
      <c r="S125" s="18"/>
      <c r="T125" s="20"/>
      <c r="U125" s="20"/>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row>
    <row r="126" spans="1:52" ht="9.75" customHeight="1">
      <c r="A126" s="19"/>
      <c r="B126" s="18"/>
      <c r="C126" s="18"/>
      <c r="D126" s="18"/>
      <c r="E126" s="99"/>
      <c r="F126" s="99"/>
      <c r="G126" s="18"/>
      <c r="H126" s="18"/>
      <c r="I126" s="18"/>
      <c r="J126" s="18"/>
      <c r="K126" s="18"/>
      <c r="L126" s="18"/>
      <c r="M126" s="18"/>
      <c r="N126" s="18"/>
      <c r="O126" s="18"/>
      <c r="P126" s="18"/>
      <c r="Q126" s="18"/>
      <c r="R126" s="18"/>
      <c r="S126" s="18"/>
      <c r="T126" s="20"/>
      <c r="U126" s="20"/>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row>
    <row r="127" spans="1:52" ht="9.75" customHeight="1">
      <c r="A127" s="19"/>
      <c r="B127" s="18"/>
      <c r="C127" s="18"/>
      <c r="D127" s="18"/>
      <c r="E127" s="99"/>
      <c r="F127" s="99"/>
      <c r="G127" s="18"/>
      <c r="H127" s="18"/>
      <c r="I127" s="18"/>
      <c r="J127" s="18"/>
      <c r="K127" s="18"/>
      <c r="L127" s="18"/>
      <c r="M127" s="18"/>
      <c r="N127" s="18"/>
      <c r="O127" s="18"/>
      <c r="P127" s="18"/>
      <c r="Q127" s="18"/>
      <c r="R127" s="18"/>
      <c r="S127" s="18"/>
      <c r="T127" s="20"/>
      <c r="U127" s="20"/>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row>
    <row r="128" spans="1:52" ht="9.75" customHeight="1">
      <c r="A128" s="19"/>
      <c r="B128" s="18"/>
      <c r="C128" s="18"/>
      <c r="D128" s="18"/>
      <c r="E128" s="99"/>
      <c r="F128" s="99"/>
      <c r="G128" s="18"/>
      <c r="H128" s="18"/>
      <c r="I128" s="18"/>
      <c r="J128" s="18"/>
      <c r="K128" s="18"/>
      <c r="L128" s="18"/>
      <c r="M128" s="18"/>
      <c r="N128" s="18"/>
      <c r="O128" s="18"/>
      <c r="P128" s="18"/>
      <c r="Q128" s="18"/>
      <c r="R128" s="18"/>
      <c r="S128" s="18"/>
      <c r="T128" s="20"/>
      <c r="U128" s="20"/>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row>
    <row r="129" spans="1:52" ht="9.75" customHeight="1">
      <c r="A129" s="19"/>
      <c r="B129" s="18"/>
      <c r="C129" s="18"/>
      <c r="D129" s="18"/>
      <c r="E129" s="99"/>
      <c r="F129" s="99"/>
      <c r="G129" s="18"/>
      <c r="H129" s="18"/>
      <c r="I129" s="18"/>
      <c r="J129" s="18"/>
      <c r="K129" s="18"/>
      <c r="L129" s="18"/>
      <c r="M129" s="18"/>
      <c r="N129" s="18"/>
      <c r="O129" s="18"/>
      <c r="P129" s="18"/>
      <c r="Q129" s="18"/>
      <c r="R129" s="18"/>
      <c r="S129" s="18"/>
      <c r="T129" s="20"/>
      <c r="U129" s="20"/>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row>
    <row r="130" spans="1:52" ht="9.75" customHeight="1">
      <c r="A130" s="19"/>
      <c r="B130" s="18"/>
      <c r="C130" s="18"/>
      <c r="D130" s="18"/>
      <c r="E130" s="99"/>
      <c r="F130" s="99"/>
      <c r="G130" s="18"/>
      <c r="H130" s="18"/>
      <c r="I130" s="18"/>
      <c r="J130" s="18"/>
      <c r="K130" s="18"/>
      <c r="L130" s="18"/>
      <c r="M130" s="18"/>
      <c r="N130" s="18"/>
      <c r="O130" s="18"/>
      <c r="P130" s="18"/>
      <c r="Q130" s="18"/>
      <c r="R130" s="18"/>
      <c r="S130" s="18"/>
      <c r="T130" s="20"/>
      <c r="U130" s="20"/>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row>
    <row r="131" spans="1:52" ht="9.75" customHeight="1">
      <c r="A131" s="19"/>
      <c r="B131" s="18"/>
      <c r="C131" s="18"/>
      <c r="D131" s="18"/>
      <c r="E131" s="99"/>
      <c r="F131" s="99"/>
      <c r="G131" s="18"/>
      <c r="H131" s="18"/>
      <c r="I131" s="18"/>
      <c r="J131" s="18"/>
      <c r="K131" s="18"/>
      <c r="L131" s="18"/>
      <c r="M131" s="18"/>
      <c r="N131" s="18"/>
      <c r="O131" s="18"/>
      <c r="P131" s="18"/>
      <c r="Q131" s="18"/>
      <c r="R131" s="18"/>
      <c r="S131" s="18"/>
      <c r="T131" s="20"/>
      <c r="U131" s="20"/>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row>
    <row r="132" spans="1:52" ht="9.75" customHeight="1">
      <c r="A132" s="19"/>
      <c r="B132" s="18"/>
      <c r="C132" s="18"/>
      <c r="D132" s="18"/>
      <c r="E132" s="99"/>
      <c r="F132" s="99"/>
      <c r="G132" s="18"/>
      <c r="H132" s="18"/>
      <c r="I132" s="18"/>
      <c r="J132" s="18"/>
      <c r="K132" s="18"/>
      <c r="L132" s="18"/>
      <c r="M132" s="18"/>
      <c r="N132" s="18"/>
      <c r="O132" s="18"/>
      <c r="P132" s="18"/>
      <c r="Q132" s="18"/>
      <c r="R132" s="18"/>
      <c r="S132" s="18"/>
      <c r="T132" s="20"/>
      <c r="U132" s="20"/>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row>
    <row r="133" spans="1:52" ht="9.75" customHeight="1">
      <c r="A133" s="19"/>
      <c r="B133" s="18"/>
      <c r="C133" s="18"/>
      <c r="D133" s="18"/>
      <c r="E133" s="99"/>
      <c r="F133" s="99"/>
      <c r="G133" s="18"/>
      <c r="H133" s="18"/>
      <c r="I133" s="18"/>
      <c r="J133" s="18"/>
      <c r="K133" s="18"/>
      <c r="L133" s="18"/>
      <c r="M133" s="18"/>
      <c r="N133" s="18"/>
      <c r="O133" s="18"/>
      <c r="P133" s="18"/>
      <c r="Q133" s="18"/>
      <c r="R133" s="18"/>
      <c r="S133" s="18"/>
      <c r="T133" s="20"/>
      <c r="U133" s="20"/>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row>
    <row r="134" spans="1:52" ht="9.75" customHeight="1">
      <c r="A134" s="19"/>
      <c r="B134" s="18"/>
      <c r="C134" s="18"/>
      <c r="D134" s="18"/>
      <c r="E134" s="99"/>
      <c r="F134" s="99"/>
      <c r="G134" s="18"/>
      <c r="H134" s="18"/>
      <c r="I134" s="18"/>
      <c r="J134" s="18"/>
      <c r="K134" s="18"/>
      <c r="L134" s="18"/>
      <c r="M134" s="18"/>
      <c r="N134" s="18"/>
      <c r="O134" s="18"/>
      <c r="P134" s="18"/>
      <c r="Q134" s="18"/>
      <c r="R134" s="18"/>
      <c r="S134" s="18"/>
      <c r="T134" s="20"/>
      <c r="U134" s="20"/>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row>
    <row r="135" spans="1:52" ht="9.75" customHeight="1">
      <c r="A135" s="19"/>
      <c r="B135" s="18"/>
      <c r="C135" s="18"/>
      <c r="D135" s="18"/>
      <c r="E135" s="99"/>
      <c r="F135" s="99"/>
      <c r="G135" s="18"/>
      <c r="H135" s="18"/>
      <c r="I135" s="18"/>
      <c r="J135" s="18"/>
      <c r="K135" s="18"/>
      <c r="L135" s="18"/>
      <c r="M135" s="18"/>
      <c r="N135" s="18"/>
      <c r="O135" s="18"/>
      <c r="P135" s="18"/>
      <c r="Q135" s="18"/>
      <c r="R135" s="18"/>
      <c r="S135" s="18"/>
      <c r="T135" s="20"/>
      <c r="U135" s="20"/>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row>
    <row r="136" spans="1:52" ht="9.75" customHeight="1">
      <c r="A136" s="19"/>
      <c r="B136" s="18"/>
      <c r="C136" s="18"/>
      <c r="D136" s="18"/>
      <c r="E136" s="99"/>
      <c r="F136" s="99"/>
      <c r="G136" s="18"/>
      <c r="H136" s="18"/>
      <c r="I136" s="18"/>
      <c r="J136" s="18"/>
      <c r="K136" s="18"/>
      <c r="L136" s="18"/>
      <c r="M136" s="18"/>
      <c r="N136" s="18"/>
      <c r="O136" s="18"/>
      <c r="P136" s="18"/>
      <c r="Q136" s="18"/>
      <c r="R136" s="18"/>
      <c r="S136" s="18"/>
      <c r="T136" s="20"/>
      <c r="U136" s="20"/>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row>
    <row r="137" spans="1:52" ht="9.75" customHeight="1">
      <c r="A137" s="19"/>
      <c r="B137" s="18"/>
      <c r="C137" s="18"/>
      <c r="D137" s="18"/>
      <c r="E137" s="99"/>
      <c r="F137" s="99"/>
      <c r="G137" s="18"/>
      <c r="H137" s="18"/>
      <c r="I137" s="18"/>
      <c r="J137" s="18"/>
      <c r="K137" s="18"/>
      <c r="L137" s="18"/>
      <c r="M137" s="18"/>
      <c r="N137" s="18"/>
      <c r="O137" s="18"/>
      <c r="P137" s="18"/>
      <c r="Q137" s="18"/>
      <c r="R137" s="18"/>
      <c r="S137" s="18"/>
      <c r="T137" s="20"/>
      <c r="U137" s="20"/>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row>
    <row r="138" spans="1:52" ht="9.75" customHeight="1">
      <c r="A138" s="19"/>
      <c r="B138" s="18"/>
      <c r="C138" s="18"/>
      <c r="D138" s="18"/>
      <c r="E138" s="99"/>
      <c r="F138" s="99"/>
      <c r="G138" s="18"/>
      <c r="H138" s="18"/>
      <c r="I138" s="18"/>
      <c r="J138" s="18"/>
      <c r="K138" s="18"/>
      <c r="L138" s="18"/>
      <c r="M138" s="18"/>
      <c r="N138" s="18"/>
      <c r="O138" s="18"/>
      <c r="P138" s="18"/>
      <c r="Q138" s="18"/>
      <c r="R138" s="18"/>
      <c r="S138" s="18"/>
      <c r="T138" s="20"/>
      <c r="U138" s="20"/>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row>
    <row r="139" spans="1:52" ht="9.75" customHeight="1">
      <c r="A139" s="19"/>
      <c r="B139" s="18"/>
      <c r="C139" s="18"/>
      <c r="D139" s="18"/>
      <c r="E139" s="99"/>
      <c r="F139" s="99"/>
      <c r="G139" s="18"/>
      <c r="H139" s="18"/>
      <c r="I139" s="18"/>
      <c r="J139" s="18"/>
      <c r="K139" s="18"/>
      <c r="L139" s="18"/>
      <c r="M139" s="18"/>
      <c r="N139" s="18"/>
      <c r="O139" s="18"/>
      <c r="P139" s="18"/>
      <c r="Q139" s="18"/>
      <c r="R139" s="18"/>
      <c r="S139" s="18"/>
      <c r="T139" s="20"/>
      <c r="U139" s="20"/>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row>
    <row r="140" spans="1:52" ht="9.75" customHeight="1">
      <c r="A140" s="19"/>
      <c r="B140" s="18"/>
      <c r="C140" s="18"/>
      <c r="D140" s="18"/>
      <c r="E140" s="99"/>
      <c r="F140" s="99"/>
      <c r="G140" s="18"/>
      <c r="H140" s="18"/>
      <c r="I140" s="18"/>
      <c r="J140" s="18"/>
      <c r="K140" s="18"/>
      <c r="L140" s="18"/>
      <c r="M140" s="18"/>
      <c r="N140" s="18"/>
      <c r="O140" s="18"/>
      <c r="P140" s="18"/>
      <c r="Q140" s="18"/>
      <c r="R140" s="18"/>
      <c r="S140" s="18"/>
      <c r="T140" s="20"/>
      <c r="U140" s="20"/>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row>
    <row r="141" spans="1:52" ht="9.75" customHeight="1">
      <c r="A141" s="19"/>
      <c r="B141" s="18"/>
      <c r="C141" s="18"/>
      <c r="D141" s="18"/>
      <c r="E141" s="99"/>
      <c r="F141" s="99"/>
      <c r="G141" s="18"/>
      <c r="H141" s="18"/>
      <c r="I141" s="18"/>
      <c r="J141" s="18"/>
      <c r="K141" s="18"/>
      <c r="L141" s="18"/>
      <c r="M141" s="18"/>
      <c r="N141" s="18"/>
      <c r="O141" s="18"/>
      <c r="P141" s="18"/>
      <c r="Q141" s="18"/>
      <c r="R141" s="18"/>
      <c r="S141" s="18"/>
      <c r="T141" s="20"/>
      <c r="U141" s="20"/>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row>
    <row r="142" spans="1:52" ht="9.75" customHeight="1">
      <c r="A142" s="19"/>
      <c r="B142" s="18"/>
      <c r="C142" s="18"/>
      <c r="D142" s="18"/>
      <c r="E142" s="99"/>
      <c r="F142" s="99"/>
      <c r="G142" s="18"/>
      <c r="H142" s="18"/>
      <c r="I142" s="18"/>
      <c r="J142" s="18"/>
      <c r="K142" s="18"/>
      <c r="L142" s="18"/>
      <c r="M142" s="18"/>
      <c r="N142" s="18"/>
      <c r="O142" s="18"/>
      <c r="P142" s="18"/>
      <c r="Q142" s="18"/>
      <c r="R142" s="18"/>
      <c r="S142" s="18"/>
      <c r="T142" s="20"/>
      <c r="U142" s="20"/>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row>
    <row r="143" spans="1:52" ht="9.75" customHeight="1">
      <c r="A143" s="19"/>
      <c r="B143" s="18"/>
      <c r="C143" s="18"/>
      <c r="D143" s="18"/>
      <c r="E143" s="99"/>
      <c r="F143" s="99"/>
      <c r="G143" s="18"/>
      <c r="H143" s="18"/>
      <c r="I143" s="18"/>
      <c r="J143" s="18"/>
      <c r="K143" s="18"/>
      <c r="L143" s="18"/>
      <c r="M143" s="18"/>
      <c r="N143" s="18"/>
      <c r="O143" s="18"/>
      <c r="P143" s="18"/>
      <c r="Q143" s="18"/>
      <c r="R143" s="18"/>
      <c r="S143" s="18"/>
      <c r="T143" s="20"/>
      <c r="U143" s="20"/>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row>
    <row r="144" spans="1:52" ht="9.75" customHeight="1">
      <c r="A144" s="19"/>
      <c r="B144" s="18"/>
      <c r="C144" s="18"/>
      <c r="D144" s="18"/>
      <c r="E144" s="99"/>
      <c r="F144" s="99"/>
      <c r="G144" s="18"/>
      <c r="H144" s="18"/>
      <c r="I144" s="18"/>
      <c r="J144" s="18"/>
      <c r="K144" s="18"/>
      <c r="L144" s="18"/>
      <c r="M144" s="18"/>
      <c r="N144" s="18"/>
      <c r="O144" s="18"/>
      <c r="P144" s="18"/>
      <c r="Q144" s="18"/>
      <c r="R144" s="18"/>
      <c r="S144" s="18"/>
      <c r="T144" s="20"/>
      <c r="U144" s="20"/>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row>
    <row r="145" spans="1:52" ht="9.75" customHeight="1">
      <c r="A145" s="19"/>
      <c r="B145" s="18"/>
      <c r="C145" s="18"/>
      <c r="D145" s="18"/>
      <c r="E145" s="99"/>
      <c r="F145" s="99"/>
      <c r="G145" s="18"/>
      <c r="H145" s="18"/>
      <c r="I145" s="18"/>
      <c r="J145" s="18"/>
      <c r="K145" s="18"/>
      <c r="L145" s="18"/>
      <c r="M145" s="18"/>
      <c r="N145" s="18"/>
      <c r="O145" s="18"/>
      <c r="P145" s="18"/>
      <c r="Q145" s="18"/>
      <c r="R145" s="18"/>
      <c r="S145" s="18"/>
      <c r="T145" s="20"/>
      <c r="U145" s="20"/>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row>
    <row r="146" spans="1:52" ht="9.75" customHeight="1">
      <c r="A146" s="19"/>
      <c r="B146" s="18"/>
      <c r="C146" s="18"/>
      <c r="D146" s="18"/>
      <c r="E146" s="99"/>
      <c r="F146" s="99"/>
      <c r="G146" s="18"/>
      <c r="H146" s="18"/>
      <c r="I146" s="18"/>
      <c r="J146" s="18"/>
      <c r="K146" s="18"/>
      <c r="L146" s="18"/>
      <c r="M146" s="18"/>
      <c r="N146" s="18"/>
      <c r="O146" s="18"/>
      <c r="P146" s="18"/>
      <c r="Q146" s="18"/>
      <c r="R146" s="18"/>
      <c r="S146" s="18"/>
      <c r="T146" s="20"/>
      <c r="U146" s="20"/>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row>
    <row r="147" spans="1:52" ht="9.75" customHeight="1">
      <c r="A147" s="19"/>
      <c r="B147" s="18"/>
      <c r="C147" s="18"/>
      <c r="D147" s="18"/>
      <c r="E147" s="99"/>
      <c r="F147" s="99"/>
      <c r="G147" s="18"/>
      <c r="H147" s="18"/>
      <c r="I147" s="18"/>
      <c r="J147" s="18"/>
      <c r="K147" s="18"/>
      <c r="L147" s="18"/>
      <c r="M147" s="18"/>
      <c r="N147" s="18"/>
      <c r="O147" s="18"/>
      <c r="P147" s="18"/>
      <c r="Q147" s="18"/>
      <c r="R147" s="18"/>
      <c r="S147" s="18"/>
      <c r="T147" s="20"/>
      <c r="U147" s="20"/>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row>
    <row r="148" spans="1:52" ht="9.75" customHeight="1">
      <c r="A148" s="19"/>
      <c r="B148" s="18"/>
      <c r="C148" s="18"/>
      <c r="D148" s="18"/>
      <c r="E148" s="99"/>
      <c r="F148" s="99"/>
      <c r="G148" s="18"/>
      <c r="H148" s="18"/>
      <c r="I148" s="18"/>
      <c r="J148" s="18"/>
      <c r="K148" s="18"/>
      <c r="L148" s="18"/>
      <c r="M148" s="18"/>
      <c r="N148" s="18"/>
      <c r="O148" s="18"/>
      <c r="P148" s="18"/>
      <c r="Q148" s="18"/>
      <c r="R148" s="18"/>
      <c r="S148" s="18"/>
      <c r="T148" s="20"/>
      <c r="U148" s="20"/>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row>
    <row r="149" spans="1:52" ht="9.75" customHeight="1">
      <c r="A149" s="19"/>
      <c r="B149" s="18"/>
      <c r="C149" s="18"/>
      <c r="D149" s="18"/>
      <c r="E149" s="99"/>
      <c r="F149" s="99"/>
      <c r="G149" s="18"/>
      <c r="H149" s="18"/>
      <c r="I149" s="18"/>
      <c r="J149" s="18"/>
      <c r="K149" s="18"/>
      <c r="L149" s="18"/>
      <c r="M149" s="18"/>
      <c r="N149" s="18"/>
      <c r="O149" s="18"/>
      <c r="P149" s="18"/>
      <c r="Q149" s="18"/>
      <c r="R149" s="18"/>
      <c r="S149" s="18"/>
      <c r="T149" s="20"/>
      <c r="U149" s="20"/>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row>
    <row r="150" spans="1:52" ht="9.75" customHeight="1">
      <c r="A150" s="19"/>
      <c r="B150" s="18"/>
      <c r="C150" s="18"/>
      <c r="D150" s="18"/>
      <c r="E150" s="99"/>
      <c r="F150" s="99"/>
      <c r="G150" s="18"/>
      <c r="H150" s="18"/>
      <c r="I150" s="18"/>
      <c r="J150" s="18"/>
      <c r="K150" s="18"/>
      <c r="L150" s="18"/>
      <c r="M150" s="18"/>
      <c r="N150" s="18"/>
      <c r="O150" s="18"/>
      <c r="P150" s="18"/>
      <c r="Q150" s="18"/>
      <c r="R150" s="18"/>
      <c r="S150" s="18"/>
      <c r="T150" s="20"/>
      <c r="U150" s="20"/>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row>
    <row r="151" spans="1:52" ht="9.75" customHeight="1">
      <c r="A151" s="19"/>
      <c r="B151" s="18"/>
      <c r="C151" s="18"/>
      <c r="D151" s="18"/>
      <c r="E151" s="99"/>
      <c r="F151" s="99"/>
      <c r="G151" s="18"/>
      <c r="H151" s="18"/>
      <c r="I151" s="18"/>
      <c r="J151" s="18"/>
      <c r="K151" s="18"/>
      <c r="L151" s="18"/>
      <c r="M151" s="18"/>
      <c r="N151" s="18"/>
      <c r="O151" s="18"/>
      <c r="P151" s="18"/>
      <c r="Q151" s="18"/>
      <c r="R151" s="18"/>
      <c r="S151" s="18"/>
      <c r="T151" s="20"/>
      <c r="U151" s="20"/>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row>
    <row r="152" spans="1:52" ht="9.75" customHeight="1">
      <c r="A152" s="19"/>
      <c r="B152" s="18"/>
      <c r="C152" s="18"/>
      <c r="D152" s="18"/>
      <c r="E152" s="99"/>
      <c r="F152" s="99"/>
      <c r="G152" s="18"/>
      <c r="H152" s="18"/>
      <c r="I152" s="18"/>
      <c r="J152" s="18"/>
      <c r="K152" s="18"/>
      <c r="L152" s="18"/>
      <c r="M152" s="18"/>
      <c r="N152" s="18"/>
      <c r="O152" s="18"/>
      <c r="P152" s="18"/>
      <c r="Q152" s="18"/>
      <c r="R152" s="18"/>
      <c r="S152" s="18"/>
      <c r="T152" s="20"/>
      <c r="U152" s="20"/>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row>
    <row r="153" spans="1:52" ht="9.75" customHeight="1">
      <c r="A153" s="19"/>
      <c r="B153" s="18"/>
      <c r="C153" s="18"/>
      <c r="D153" s="18"/>
      <c r="E153" s="99"/>
      <c r="F153" s="99"/>
      <c r="G153" s="18"/>
      <c r="H153" s="18"/>
      <c r="I153" s="18"/>
      <c r="J153" s="18"/>
      <c r="K153" s="18"/>
      <c r="L153" s="18"/>
      <c r="M153" s="18"/>
      <c r="N153" s="18"/>
      <c r="O153" s="18"/>
      <c r="P153" s="18"/>
      <c r="Q153" s="18"/>
      <c r="R153" s="18"/>
      <c r="S153" s="18"/>
      <c r="T153" s="20"/>
      <c r="U153" s="20"/>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row>
    <row r="154" spans="1:52" ht="9.75" customHeight="1">
      <c r="A154" s="19"/>
      <c r="B154" s="18"/>
      <c r="C154" s="18"/>
      <c r="D154" s="18"/>
      <c r="E154" s="99"/>
      <c r="F154" s="99"/>
      <c r="G154" s="18"/>
      <c r="H154" s="18"/>
      <c r="I154" s="18"/>
      <c r="J154" s="18"/>
      <c r="K154" s="18"/>
      <c r="L154" s="18"/>
      <c r="M154" s="18"/>
      <c r="N154" s="18"/>
      <c r="O154" s="18"/>
      <c r="P154" s="18"/>
      <c r="Q154" s="18"/>
      <c r="R154" s="18"/>
      <c r="S154" s="18"/>
      <c r="T154" s="20"/>
      <c r="U154" s="20"/>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row>
    <row r="155" spans="1:52" ht="9.75" customHeight="1">
      <c r="A155" s="19"/>
      <c r="B155" s="18"/>
      <c r="C155" s="18"/>
      <c r="D155" s="18"/>
      <c r="E155" s="99"/>
      <c r="F155" s="99"/>
      <c r="G155" s="18"/>
      <c r="H155" s="18"/>
      <c r="I155" s="18"/>
      <c r="J155" s="18"/>
      <c r="K155" s="18"/>
      <c r="L155" s="18"/>
      <c r="M155" s="18"/>
      <c r="N155" s="18"/>
      <c r="O155" s="18"/>
      <c r="P155" s="18"/>
      <c r="Q155" s="18"/>
      <c r="R155" s="18"/>
      <c r="S155" s="18"/>
      <c r="T155" s="20"/>
      <c r="U155" s="20"/>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row>
    <row r="156" spans="1:52" ht="9.75" customHeight="1">
      <c r="A156" s="19"/>
      <c r="B156" s="18"/>
      <c r="C156" s="18"/>
      <c r="D156" s="18"/>
      <c r="E156" s="99"/>
      <c r="F156" s="99"/>
      <c r="G156" s="18"/>
      <c r="H156" s="18"/>
      <c r="I156" s="18"/>
      <c r="J156" s="18"/>
      <c r="K156" s="18"/>
      <c r="L156" s="18"/>
      <c r="M156" s="18"/>
      <c r="N156" s="18"/>
      <c r="O156" s="18"/>
      <c r="P156" s="18"/>
      <c r="Q156" s="18"/>
      <c r="R156" s="18"/>
      <c r="S156" s="18"/>
      <c r="T156" s="20"/>
      <c r="U156" s="20"/>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row>
    <row r="157" spans="1:52" ht="9.75" customHeight="1">
      <c r="A157" s="19"/>
      <c r="B157" s="18"/>
      <c r="C157" s="18"/>
      <c r="D157" s="18"/>
      <c r="E157" s="99"/>
      <c r="F157" s="99"/>
      <c r="G157" s="18"/>
      <c r="H157" s="18"/>
      <c r="I157" s="18"/>
      <c r="J157" s="18"/>
      <c r="K157" s="18"/>
      <c r="L157" s="18"/>
      <c r="M157" s="18"/>
      <c r="N157" s="18"/>
      <c r="O157" s="18"/>
      <c r="P157" s="18"/>
      <c r="Q157" s="18"/>
      <c r="R157" s="18"/>
      <c r="S157" s="18"/>
      <c r="T157" s="20"/>
      <c r="U157" s="20"/>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row>
    <row r="158" spans="1:52" ht="9.75" customHeight="1">
      <c r="A158" s="19"/>
      <c r="B158" s="18"/>
      <c r="C158" s="18"/>
      <c r="D158" s="18"/>
      <c r="E158" s="99"/>
      <c r="F158" s="99"/>
      <c r="G158" s="18"/>
      <c r="H158" s="18"/>
      <c r="I158" s="18"/>
      <c r="J158" s="18"/>
      <c r="K158" s="18"/>
      <c r="L158" s="18"/>
      <c r="M158" s="18"/>
      <c r="N158" s="18"/>
      <c r="O158" s="18"/>
      <c r="P158" s="18"/>
      <c r="Q158" s="18"/>
      <c r="R158" s="18"/>
      <c r="S158" s="18"/>
      <c r="T158" s="20"/>
      <c r="U158" s="20"/>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row>
    <row r="159" spans="1:52" ht="9.75" customHeight="1">
      <c r="A159" s="19"/>
      <c r="B159" s="18"/>
      <c r="C159" s="18"/>
      <c r="D159" s="18"/>
      <c r="E159" s="99"/>
      <c r="F159" s="99"/>
      <c r="G159" s="18"/>
      <c r="H159" s="18"/>
      <c r="I159" s="18"/>
      <c r="J159" s="18"/>
      <c r="K159" s="18"/>
      <c r="L159" s="18"/>
      <c r="M159" s="18"/>
      <c r="N159" s="18"/>
      <c r="O159" s="18"/>
      <c r="P159" s="18"/>
      <c r="Q159" s="18"/>
      <c r="R159" s="18"/>
      <c r="S159" s="18"/>
      <c r="T159" s="20"/>
      <c r="U159" s="20"/>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row>
    <row r="160" spans="1:52" ht="9.75" customHeight="1">
      <c r="A160" s="19"/>
      <c r="B160" s="18"/>
      <c r="C160" s="18"/>
      <c r="D160" s="18"/>
      <c r="E160" s="99"/>
      <c r="F160" s="99"/>
      <c r="G160" s="18"/>
      <c r="H160" s="18"/>
      <c r="I160" s="18"/>
      <c r="J160" s="18"/>
      <c r="K160" s="18"/>
      <c r="L160" s="18"/>
      <c r="M160" s="18"/>
      <c r="N160" s="18"/>
      <c r="O160" s="18"/>
      <c r="P160" s="18"/>
      <c r="Q160" s="18"/>
      <c r="R160" s="18"/>
      <c r="S160" s="18"/>
      <c r="T160" s="20"/>
      <c r="U160" s="20"/>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row>
    <row r="161" spans="1:52" ht="9.75" customHeight="1">
      <c r="A161" s="19"/>
      <c r="B161" s="18"/>
      <c r="C161" s="18"/>
      <c r="D161" s="18"/>
      <c r="E161" s="99"/>
      <c r="F161" s="99"/>
      <c r="G161" s="18"/>
      <c r="H161" s="18"/>
      <c r="I161" s="18"/>
      <c r="J161" s="18"/>
      <c r="K161" s="18"/>
      <c r="L161" s="18"/>
      <c r="M161" s="18"/>
      <c r="N161" s="18"/>
      <c r="O161" s="18"/>
      <c r="P161" s="18"/>
      <c r="Q161" s="18"/>
      <c r="R161" s="18"/>
      <c r="S161" s="18"/>
      <c r="T161" s="20"/>
      <c r="U161" s="20"/>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row>
    <row r="162" spans="1:52" ht="9.75" customHeight="1">
      <c r="A162" s="19"/>
      <c r="B162" s="18"/>
      <c r="C162" s="18"/>
      <c r="D162" s="18"/>
      <c r="E162" s="99"/>
      <c r="F162" s="99"/>
      <c r="G162" s="18"/>
      <c r="H162" s="18"/>
      <c r="I162" s="18"/>
      <c r="J162" s="18"/>
      <c r="K162" s="18"/>
      <c r="L162" s="18"/>
      <c r="M162" s="18"/>
      <c r="N162" s="18"/>
      <c r="O162" s="18"/>
      <c r="P162" s="18"/>
      <c r="Q162" s="18"/>
      <c r="R162" s="18"/>
      <c r="S162" s="18"/>
      <c r="T162" s="20"/>
      <c r="U162" s="20"/>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row>
    <row r="163" spans="1:52" ht="9.75" customHeight="1">
      <c r="A163" s="19"/>
      <c r="B163" s="18"/>
      <c r="C163" s="18"/>
      <c r="D163" s="18"/>
      <c r="E163" s="99"/>
      <c r="F163" s="99"/>
      <c r="G163" s="18"/>
      <c r="H163" s="18"/>
      <c r="I163" s="18"/>
      <c r="J163" s="18"/>
      <c r="K163" s="18"/>
      <c r="L163" s="18"/>
      <c r="M163" s="18"/>
      <c r="N163" s="18"/>
      <c r="O163" s="18"/>
      <c r="P163" s="18"/>
      <c r="Q163" s="18"/>
      <c r="R163" s="18"/>
      <c r="S163" s="18"/>
      <c r="T163" s="20"/>
      <c r="U163" s="20"/>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row>
    <row r="164" spans="1:52" ht="9.75" customHeight="1">
      <c r="A164" s="19"/>
      <c r="B164" s="18"/>
      <c r="C164" s="18"/>
      <c r="D164" s="18"/>
      <c r="E164" s="99"/>
      <c r="F164" s="99"/>
      <c r="G164" s="18"/>
      <c r="H164" s="18"/>
      <c r="I164" s="18"/>
      <c r="J164" s="18"/>
      <c r="K164" s="18"/>
      <c r="L164" s="18"/>
      <c r="M164" s="18"/>
      <c r="N164" s="18"/>
      <c r="O164" s="18"/>
      <c r="P164" s="18"/>
      <c r="Q164" s="18"/>
      <c r="R164" s="18"/>
      <c r="S164" s="18"/>
      <c r="T164" s="20"/>
      <c r="U164" s="20"/>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row>
    <row r="165" spans="1:52" ht="9.75" customHeight="1">
      <c r="A165" s="19"/>
      <c r="B165" s="18"/>
      <c r="C165" s="18"/>
      <c r="D165" s="18"/>
      <c r="E165" s="99"/>
      <c r="F165" s="99"/>
      <c r="G165" s="18"/>
      <c r="H165" s="18"/>
      <c r="I165" s="18"/>
      <c r="J165" s="18"/>
      <c r="K165" s="18"/>
      <c r="L165" s="18"/>
      <c r="M165" s="18"/>
      <c r="N165" s="18"/>
      <c r="O165" s="18"/>
      <c r="P165" s="18"/>
      <c r="Q165" s="18"/>
      <c r="R165" s="18"/>
      <c r="S165" s="18"/>
      <c r="T165" s="20"/>
      <c r="U165" s="20"/>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row>
    <row r="166" spans="1:52" ht="9.75" customHeight="1">
      <c r="A166" s="19"/>
      <c r="B166" s="18"/>
      <c r="C166" s="18"/>
      <c r="D166" s="18"/>
      <c r="E166" s="99"/>
      <c r="F166" s="99"/>
      <c r="G166" s="18"/>
      <c r="H166" s="18"/>
      <c r="I166" s="18"/>
      <c r="J166" s="18"/>
      <c r="K166" s="18"/>
      <c r="L166" s="18"/>
      <c r="M166" s="18"/>
      <c r="N166" s="18"/>
      <c r="O166" s="18"/>
      <c r="P166" s="18"/>
      <c r="Q166" s="18"/>
      <c r="R166" s="18"/>
      <c r="S166" s="18"/>
      <c r="T166" s="20"/>
      <c r="U166" s="20"/>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row>
    <row r="167" spans="1:52" ht="9.75" customHeight="1">
      <c r="A167" s="19"/>
      <c r="B167" s="18"/>
      <c r="C167" s="18"/>
      <c r="D167" s="18"/>
      <c r="E167" s="99"/>
      <c r="F167" s="99"/>
      <c r="G167" s="18"/>
      <c r="H167" s="18"/>
      <c r="I167" s="18"/>
      <c r="J167" s="18"/>
      <c r="K167" s="18"/>
      <c r="L167" s="18"/>
      <c r="M167" s="18"/>
      <c r="N167" s="18"/>
      <c r="O167" s="18"/>
      <c r="P167" s="18"/>
      <c r="Q167" s="18"/>
      <c r="R167" s="18"/>
      <c r="S167" s="18"/>
      <c r="T167" s="20"/>
      <c r="U167" s="20"/>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row>
    <row r="168" spans="1:52" ht="9.75" customHeight="1">
      <c r="A168" s="19"/>
      <c r="B168" s="18"/>
      <c r="C168" s="18"/>
      <c r="D168" s="18"/>
      <c r="E168" s="99"/>
      <c r="F168" s="99"/>
      <c r="G168" s="18"/>
      <c r="H168" s="18"/>
      <c r="I168" s="18"/>
      <c r="J168" s="18"/>
      <c r="K168" s="18"/>
      <c r="L168" s="18"/>
      <c r="M168" s="18"/>
      <c r="N168" s="18"/>
      <c r="O168" s="18"/>
      <c r="P168" s="18"/>
      <c r="Q168" s="18"/>
      <c r="R168" s="18"/>
      <c r="S168" s="18"/>
      <c r="T168" s="20"/>
      <c r="U168" s="20"/>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row>
    <row r="169" spans="1:52" ht="9.75" customHeight="1">
      <c r="A169" s="19"/>
      <c r="B169" s="18"/>
      <c r="C169" s="18"/>
      <c r="D169" s="18"/>
      <c r="E169" s="99"/>
      <c r="F169" s="99"/>
      <c r="G169" s="18"/>
      <c r="H169" s="18"/>
      <c r="I169" s="18"/>
      <c r="J169" s="18"/>
      <c r="K169" s="18"/>
      <c r="L169" s="18"/>
      <c r="M169" s="18"/>
      <c r="N169" s="18"/>
      <c r="O169" s="18"/>
      <c r="P169" s="18"/>
      <c r="Q169" s="18"/>
      <c r="R169" s="18"/>
      <c r="S169" s="18"/>
      <c r="T169" s="20"/>
      <c r="U169" s="20"/>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row>
    <row r="170" spans="1:52" ht="9.75" customHeight="1">
      <c r="A170" s="19"/>
      <c r="B170" s="18"/>
      <c r="C170" s="18"/>
      <c r="D170" s="18"/>
      <c r="E170" s="99"/>
      <c r="F170" s="99"/>
      <c r="G170" s="18"/>
      <c r="H170" s="18"/>
      <c r="I170" s="18"/>
      <c r="J170" s="18"/>
      <c r="K170" s="18"/>
      <c r="L170" s="18"/>
      <c r="M170" s="18"/>
      <c r="N170" s="18"/>
      <c r="O170" s="18"/>
      <c r="P170" s="18"/>
      <c r="Q170" s="18"/>
      <c r="R170" s="18"/>
      <c r="S170" s="18"/>
      <c r="T170" s="20"/>
      <c r="U170" s="20"/>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row>
    <row r="171" spans="1:52" ht="9.75" customHeight="1">
      <c r="A171" s="19"/>
      <c r="B171" s="18"/>
      <c r="C171" s="18"/>
      <c r="D171" s="18"/>
      <c r="E171" s="99"/>
      <c r="F171" s="99"/>
      <c r="G171" s="18"/>
      <c r="H171" s="18"/>
      <c r="I171" s="18"/>
      <c r="J171" s="18"/>
      <c r="K171" s="18"/>
      <c r="L171" s="18"/>
      <c r="M171" s="18"/>
      <c r="N171" s="18"/>
      <c r="O171" s="18"/>
      <c r="P171" s="18"/>
      <c r="Q171" s="18"/>
      <c r="R171" s="18"/>
      <c r="S171" s="18"/>
      <c r="T171" s="20"/>
      <c r="U171" s="20"/>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row>
    <row r="172" spans="1:52" ht="9.75" customHeight="1">
      <c r="A172" s="19"/>
      <c r="B172" s="18"/>
      <c r="C172" s="18"/>
      <c r="D172" s="18"/>
      <c r="E172" s="99"/>
      <c r="F172" s="99"/>
      <c r="G172" s="18"/>
      <c r="H172" s="18"/>
      <c r="I172" s="18"/>
      <c r="J172" s="18"/>
      <c r="K172" s="18"/>
      <c r="L172" s="18"/>
      <c r="M172" s="18"/>
      <c r="N172" s="18"/>
      <c r="O172" s="18"/>
      <c r="P172" s="18"/>
      <c r="Q172" s="18"/>
      <c r="R172" s="18"/>
      <c r="S172" s="18"/>
      <c r="T172" s="20"/>
      <c r="U172" s="20"/>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row>
    <row r="173" spans="1:52" ht="9.75" customHeight="1">
      <c r="A173" s="19"/>
      <c r="B173" s="18"/>
      <c r="C173" s="18"/>
      <c r="D173" s="18"/>
      <c r="E173" s="99"/>
      <c r="F173" s="99"/>
      <c r="G173" s="18"/>
      <c r="H173" s="18"/>
      <c r="I173" s="18"/>
      <c r="J173" s="18"/>
      <c r="K173" s="18"/>
      <c r="L173" s="18"/>
      <c r="M173" s="18"/>
      <c r="N173" s="18"/>
      <c r="O173" s="18"/>
      <c r="P173" s="18"/>
      <c r="Q173" s="18"/>
      <c r="R173" s="18"/>
      <c r="S173" s="18"/>
      <c r="T173" s="20"/>
      <c r="U173" s="20"/>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row>
    <row r="174" spans="1:52" ht="9.75" customHeight="1">
      <c r="A174" s="19"/>
      <c r="B174" s="18"/>
      <c r="C174" s="18"/>
      <c r="D174" s="18"/>
      <c r="E174" s="99"/>
      <c r="F174" s="99"/>
      <c r="G174" s="18"/>
      <c r="H174" s="18"/>
      <c r="I174" s="18"/>
      <c r="J174" s="18"/>
      <c r="K174" s="18"/>
      <c r="L174" s="18"/>
      <c r="M174" s="18"/>
      <c r="N174" s="18"/>
      <c r="O174" s="18"/>
      <c r="P174" s="18"/>
      <c r="Q174" s="18"/>
      <c r="R174" s="18"/>
      <c r="S174" s="18"/>
      <c r="T174" s="20"/>
      <c r="U174" s="20"/>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row>
    <row r="175" spans="1:52" ht="9.75" customHeight="1">
      <c r="A175" s="19"/>
      <c r="B175" s="18"/>
      <c r="C175" s="18"/>
      <c r="D175" s="18"/>
      <c r="E175" s="99"/>
      <c r="F175" s="99"/>
      <c r="G175" s="18"/>
      <c r="H175" s="18"/>
      <c r="I175" s="18"/>
      <c r="J175" s="18"/>
      <c r="K175" s="18"/>
      <c r="L175" s="18"/>
      <c r="M175" s="18"/>
      <c r="N175" s="18"/>
      <c r="O175" s="18"/>
      <c r="P175" s="18"/>
      <c r="Q175" s="18"/>
      <c r="R175" s="18"/>
      <c r="S175" s="18"/>
      <c r="T175" s="20"/>
      <c r="U175" s="20"/>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row>
    <row r="176" spans="1:52" ht="9.75" customHeight="1">
      <c r="A176" s="19"/>
      <c r="B176" s="18"/>
      <c r="C176" s="18"/>
      <c r="D176" s="18"/>
      <c r="E176" s="99"/>
      <c r="F176" s="99"/>
      <c r="G176" s="18"/>
      <c r="H176" s="18"/>
      <c r="I176" s="18"/>
      <c r="J176" s="18"/>
      <c r="K176" s="18"/>
      <c r="L176" s="18"/>
      <c r="M176" s="18"/>
      <c r="N176" s="18"/>
      <c r="O176" s="18"/>
      <c r="P176" s="18"/>
      <c r="Q176" s="18"/>
      <c r="R176" s="18"/>
      <c r="S176" s="18"/>
      <c r="T176" s="20"/>
      <c r="U176" s="20"/>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row>
    <row r="177" spans="1:52" ht="9.75" customHeight="1">
      <c r="A177" s="19"/>
      <c r="B177" s="18"/>
      <c r="C177" s="18"/>
      <c r="D177" s="18"/>
      <c r="E177" s="99"/>
      <c r="F177" s="99"/>
      <c r="G177" s="18"/>
      <c r="H177" s="18"/>
      <c r="I177" s="18"/>
      <c r="J177" s="18"/>
      <c r="K177" s="18"/>
      <c r="L177" s="18"/>
      <c r="M177" s="18"/>
      <c r="N177" s="18"/>
      <c r="O177" s="18"/>
      <c r="P177" s="18"/>
      <c r="Q177" s="18"/>
      <c r="R177" s="18"/>
      <c r="S177" s="18"/>
      <c r="T177" s="20"/>
      <c r="U177" s="20"/>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row>
    <row r="178" spans="1:52" ht="9.75" customHeight="1">
      <c r="A178" s="19"/>
      <c r="B178" s="18"/>
      <c r="C178" s="18"/>
      <c r="D178" s="18"/>
      <c r="E178" s="99"/>
      <c r="F178" s="99"/>
      <c r="G178" s="18"/>
      <c r="H178" s="18"/>
      <c r="I178" s="18"/>
      <c r="J178" s="18"/>
      <c r="K178" s="18"/>
      <c r="L178" s="18"/>
      <c r="M178" s="18"/>
      <c r="N178" s="18"/>
      <c r="O178" s="18"/>
      <c r="P178" s="18"/>
      <c r="Q178" s="18"/>
      <c r="R178" s="18"/>
      <c r="S178" s="18"/>
      <c r="T178" s="20"/>
      <c r="U178" s="20"/>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row>
    <row r="179" spans="1:52" ht="9.75" customHeight="1">
      <c r="A179" s="19"/>
      <c r="B179" s="18"/>
      <c r="C179" s="18"/>
      <c r="D179" s="18"/>
      <c r="E179" s="99"/>
      <c r="F179" s="99"/>
      <c r="G179" s="18"/>
      <c r="H179" s="18"/>
      <c r="I179" s="18"/>
      <c r="J179" s="18"/>
      <c r="K179" s="18"/>
      <c r="L179" s="18"/>
      <c r="M179" s="18"/>
      <c r="N179" s="18"/>
      <c r="O179" s="18"/>
      <c r="P179" s="18"/>
      <c r="Q179" s="18"/>
      <c r="R179" s="18"/>
      <c r="S179" s="18"/>
      <c r="T179" s="20"/>
      <c r="U179" s="20"/>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row>
    <row r="180" spans="1:52" ht="9.75" customHeight="1">
      <c r="A180" s="19"/>
      <c r="B180" s="18"/>
      <c r="C180" s="18"/>
      <c r="D180" s="18"/>
      <c r="E180" s="99"/>
      <c r="F180" s="99"/>
      <c r="G180" s="18"/>
      <c r="H180" s="18"/>
      <c r="I180" s="18"/>
      <c r="J180" s="18"/>
      <c r="K180" s="18"/>
      <c r="L180" s="18"/>
      <c r="M180" s="18"/>
      <c r="N180" s="18"/>
      <c r="O180" s="18"/>
      <c r="P180" s="18"/>
      <c r="Q180" s="18"/>
      <c r="R180" s="18"/>
      <c r="S180" s="18"/>
      <c r="T180" s="20"/>
      <c r="U180" s="20"/>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row>
    <row r="181" spans="1:52" ht="9.75" customHeight="1">
      <c r="A181" s="19"/>
      <c r="B181" s="18"/>
      <c r="C181" s="18"/>
      <c r="D181" s="18"/>
      <c r="E181" s="99"/>
      <c r="F181" s="99"/>
      <c r="G181" s="18"/>
      <c r="H181" s="18"/>
      <c r="I181" s="18"/>
      <c r="J181" s="18"/>
      <c r="K181" s="18"/>
      <c r="L181" s="18"/>
      <c r="M181" s="18"/>
      <c r="N181" s="18"/>
      <c r="O181" s="18"/>
      <c r="P181" s="18"/>
      <c r="Q181" s="18"/>
      <c r="R181" s="18"/>
      <c r="S181" s="18"/>
      <c r="T181" s="20"/>
      <c r="U181" s="20"/>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row>
    <row r="182" spans="1:52" ht="9.75" customHeight="1">
      <c r="A182" s="19"/>
      <c r="B182" s="18"/>
      <c r="C182" s="18"/>
      <c r="D182" s="18"/>
      <c r="E182" s="99"/>
      <c r="F182" s="99"/>
      <c r="G182" s="18"/>
      <c r="H182" s="18"/>
      <c r="I182" s="18"/>
      <c r="J182" s="18"/>
      <c r="K182" s="18"/>
      <c r="L182" s="18"/>
      <c r="M182" s="18"/>
      <c r="N182" s="18"/>
      <c r="O182" s="18"/>
      <c r="P182" s="18"/>
      <c r="Q182" s="18"/>
      <c r="R182" s="18"/>
      <c r="S182" s="18"/>
      <c r="T182" s="20"/>
      <c r="U182" s="20"/>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row>
    <row r="183" spans="1:52" ht="9.75" customHeight="1">
      <c r="A183" s="19"/>
      <c r="B183" s="18"/>
      <c r="C183" s="18"/>
      <c r="D183" s="18"/>
      <c r="E183" s="99"/>
      <c r="F183" s="99"/>
      <c r="G183" s="18"/>
      <c r="H183" s="18"/>
      <c r="I183" s="18"/>
      <c r="J183" s="18"/>
      <c r="K183" s="18"/>
      <c r="L183" s="18"/>
      <c r="M183" s="18"/>
      <c r="N183" s="18"/>
      <c r="O183" s="18"/>
      <c r="P183" s="18"/>
      <c r="Q183" s="18"/>
      <c r="R183" s="18"/>
      <c r="S183" s="18"/>
      <c r="T183" s="20"/>
      <c r="U183" s="20"/>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row>
    <row r="184" spans="1:52" ht="9.75" customHeight="1">
      <c r="A184" s="19"/>
      <c r="B184" s="18"/>
      <c r="C184" s="18"/>
      <c r="D184" s="18"/>
      <c r="E184" s="99"/>
      <c r="F184" s="99"/>
      <c r="G184" s="18"/>
      <c r="H184" s="18"/>
      <c r="I184" s="18"/>
      <c r="J184" s="18"/>
      <c r="K184" s="18"/>
      <c r="L184" s="18"/>
      <c r="M184" s="18"/>
      <c r="N184" s="18"/>
      <c r="O184" s="18"/>
      <c r="P184" s="18"/>
      <c r="Q184" s="18"/>
      <c r="R184" s="18"/>
      <c r="S184" s="18"/>
      <c r="T184" s="20"/>
      <c r="U184" s="20"/>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row>
    <row r="185" spans="1:52" ht="9.75" customHeight="1">
      <c r="A185" s="19"/>
      <c r="B185" s="18"/>
      <c r="C185" s="18"/>
      <c r="D185" s="18"/>
      <c r="E185" s="99"/>
      <c r="F185" s="99"/>
      <c r="G185" s="18"/>
      <c r="H185" s="18"/>
      <c r="I185" s="18"/>
      <c r="J185" s="18"/>
      <c r="K185" s="18"/>
      <c r="L185" s="18"/>
      <c r="M185" s="18"/>
      <c r="N185" s="18"/>
      <c r="O185" s="18"/>
      <c r="P185" s="18"/>
      <c r="Q185" s="18"/>
      <c r="R185" s="18"/>
      <c r="S185" s="18"/>
      <c r="T185" s="20"/>
      <c r="U185" s="20"/>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row>
    <row r="186" spans="1:52" ht="9.75" customHeight="1">
      <c r="A186" s="19"/>
      <c r="B186" s="18"/>
      <c r="C186" s="18"/>
      <c r="D186" s="18"/>
      <c r="E186" s="99"/>
      <c r="F186" s="99"/>
      <c r="G186" s="18"/>
      <c r="H186" s="18"/>
      <c r="I186" s="18"/>
      <c r="J186" s="18"/>
      <c r="K186" s="18"/>
      <c r="L186" s="18"/>
      <c r="M186" s="18"/>
      <c r="N186" s="18"/>
      <c r="O186" s="18"/>
      <c r="P186" s="18"/>
      <c r="Q186" s="18"/>
      <c r="R186" s="18"/>
      <c r="S186" s="18"/>
      <c r="T186" s="20"/>
      <c r="U186" s="20"/>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row>
    <row r="187" spans="1:52" ht="9.75" customHeight="1">
      <c r="A187" s="19"/>
      <c r="B187" s="18"/>
      <c r="C187" s="18"/>
      <c r="D187" s="18"/>
      <c r="E187" s="99"/>
      <c r="F187" s="99"/>
      <c r="G187" s="18"/>
      <c r="H187" s="18"/>
      <c r="I187" s="18"/>
      <c r="J187" s="18"/>
      <c r="K187" s="18"/>
      <c r="L187" s="18"/>
      <c r="M187" s="18"/>
      <c r="N187" s="18"/>
      <c r="O187" s="18"/>
      <c r="P187" s="18"/>
      <c r="Q187" s="18"/>
      <c r="R187" s="18"/>
      <c r="S187" s="18"/>
      <c r="T187" s="20"/>
      <c r="U187" s="20"/>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row>
    <row r="188" spans="1:52" ht="9.75" customHeight="1">
      <c r="A188" s="19"/>
      <c r="B188" s="18"/>
      <c r="C188" s="18"/>
      <c r="D188" s="18"/>
      <c r="E188" s="99"/>
      <c r="F188" s="99"/>
      <c r="G188" s="18"/>
      <c r="H188" s="18"/>
      <c r="I188" s="18"/>
      <c r="J188" s="18"/>
      <c r="K188" s="18"/>
      <c r="L188" s="18"/>
      <c r="M188" s="18"/>
      <c r="N188" s="18"/>
      <c r="O188" s="18"/>
      <c r="P188" s="18"/>
      <c r="Q188" s="18"/>
      <c r="R188" s="18"/>
      <c r="S188" s="18"/>
      <c r="T188" s="20"/>
      <c r="U188" s="20"/>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row>
    <row r="189" spans="1:52" ht="9.75" customHeight="1">
      <c r="A189" s="19"/>
      <c r="B189" s="18"/>
      <c r="C189" s="18"/>
      <c r="D189" s="18"/>
      <c r="E189" s="99"/>
      <c r="F189" s="99"/>
      <c r="G189" s="18"/>
      <c r="H189" s="18"/>
      <c r="I189" s="18"/>
      <c r="J189" s="18"/>
      <c r="K189" s="18"/>
      <c r="L189" s="18"/>
      <c r="M189" s="18"/>
      <c r="N189" s="18"/>
      <c r="O189" s="18"/>
      <c r="P189" s="18"/>
      <c r="Q189" s="18"/>
      <c r="R189" s="18"/>
      <c r="S189" s="18"/>
      <c r="T189" s="20"/>
      <c r="U189" s="20"/>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row>
    <row r="190" spans="1:52" ht="9.75" customHeight="1">
      <c r="A190" s="19"/>
      <c r="B190" s="18"/>
      <c r="C190" s="18"/>
      <c r="D190" s="18"/>
      <c r="E190" s="99"/>
      <c r="F190" s="99"/>
      <c r="G190" s="18"/>
      <c r="H190" s="18"/>
      <c r="I190" s="18"/>
      <c r="J190" s="18"/>
      <c r="K190" s="18"/>
      <c r="L190" s="18"/>
      <c r="M190" s="18"/>
      <c r="N190" s="18"/>
      <c r="O190" s="18"/>
      <c r="P190" s="18"/>
      <c r="Q190" s="18"/>
      <c r="R190" s="18"/>
      <c r="S190" s="18"/>
      <c r="T190" s="20"/>
      <c r="U190" s="20"/>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row>
    <row r="191" spans="1:52" ht="9.75" customHeight="1">
      <c r="A191" s="19"/>
      <c r="B191" s="18"/>
      <c r="C191" s="18"/>
      <c r="D191" s="18"/>
      <c r="E191" s="99"/>
      <c r="F191" s="99"/>
      <c r="G191" s="18"/>
      <c r="H191" s="18"/>
      <c r="I191" s="18"/>
      <c r="J191" s="18"/>
      <c r="K191" s="18"/>
      <c r="L191" s="18"/>
      <c r="M191" s="18"/>
      <c r="N191" s="18"/>
      <c r="O191" s="18"/>
      <c r="P191" s="18"/>
      <c r="Q191" s="18"/>
      <c r="R191" s="18"/>
      <c r="S191" s="18"/>
      <c r="T191" s="20"/>
      <c r="U191" s="20"/>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row>
    <row r="192" spans="1:52" ht="9.75" customHeight="1">
      <c r="A192" s="19"/>
      <c r="B192" s="18"/>
      <c r="C192" s="18"/>
      <c r="D192" s="18"/>
      <c r="E192" s="99"/>
      <c r="F192" s="99"/>
      <c r="G192" s="18"/>
      <c r="H192" s="18"/>
      <c r="I192" s="18"/>
      <c r="J192" s="18"/>
      <c r="K192" s="18"/>
      <c r="L192" s="18"/>
      <c r="M192" s="18"/>
      <c r="N192" s="18"/>
      <c r="O192" s="18"/>
      <c r="P192" s="18"/>
      <c r="Q192" s="18"/>
      <c r="R192" s="18"/>
      <c r="S192" s="18"/>
      <c r="T192" s="20"/>
      <c r="U192" s="20"/>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row>
    <row r="193" spans="1:52" ht="9.75" customHeight="1">
      <c r="A193" s="19"/>
      <c r="B193" s="18"/>
      <c r="C193" s="18"/>
      <c r="D193" s="18"/>
      <c r="E193" s="99"/>
      <c r="F193" s="99"/>
      <c r="G193" s="18"/>
      <c r="H193" s="18"/>
      <c r="I193" s="18"/>
      <c r="J193" s="18"/>
      <c r="K193" s="18"/>
      <c r="L193" s="18"/>
      <c r="M193" s="18"/>
      <c r="N193" s="18"/>
      <c r="O193" s="18"/>
      <c r="P193" s="18"/>
      <c r="Q193" s="18"/>
      <c r="R193" s="18"/>
      <c r="S193" s="18"/>
      <c r="T193" s="20"/>
      <c r="U193" s="20"/>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row>
    <row r="194" spans="1:52" ht="9.75" customHeight="1">
      <c r="A194" s="19"/>
      <c r="B194" s="18"/>
      <c r="C194" s="18"/>
      <c r="D194" s="18"/>
      <c r="E194" s="99"/>
      <c r="F194" s="99"/>
      <c r="G194" s="18"/>
      <c r="H194" s="18"/>
      <c r="I194" s="18"/>
      <c r="J194" s="18"/>
      <c r="K194" s="18"/>
      <c r="L194" s="18"/>
      <c r="M194" s="18"/>
      <c r="N194" s="18"/>
      <c r="O194" s="18"/>
      <c r="P194" s="18"/>
      <c r="Q194" s="18"/>
      <c r="R194" s="18"/>
      <c r="S194" s="18"/>
      <c r="T194" s="20"/>
      <c r="U194" s="20"/>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row>
    <row r="195" spans="1:52" ht="9.75" customHeight="1">
      <c r="A195" s="19"/>
      <c r="B195" s="18"/>
      <c r="C195" s="18"/>
      <c r="D195" s="18"/>
      <c r="E195" s="99"/>
      <c r="F195" s="99"/>
      <c r="G195" s="18"/>
      <c r="H195" s="18"/>
      <c r="I195" s="18"/>
      <c r="J195" s="18"/>
      <c r="K195" s="18"/>
      <c r="L195" s="18"/>
      <c r="M195" s="18"/>
      <c r="N195" s="18"/>
      <c r="O195" s="18"/>
      <c r="P195" s="18"/>
      <c r="Q195" s="18"/>
      <c r="R195" s="18"/>
      <c r="S195" s="18"/>
      <c r="T195" s="20"/>
      <c r="U195" s="20"/>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row>
    <row r="196" spans="1:52" ht="9.75" customHeight="1">
      <c r="A196" s="19"/>
      <c r="B196" s="18"/>
      <c r="C196" s="18"/>
      <c r="D196" s="18"/>
      <c r="E196" s="99"/>
      <c r="F196" s="99"/>
      <c r="G196" s="18"/>
      <c r="H196" s="18"/>
      <c r="I196" s="18"/>
      <c r="J196" s="18"/>
      <c r="K196" s="18"/>
      <c r="L196" s="18"/>
      <c r="M196" s="18"/>
      <c r="N196" s="18"/>
      <c r="O196" s="18"/>
      <c r="P196" s="18"/>
      <c r="Q196" s="18"/>
      <c r="R196" s="18"/>
      <c r="S196" s="18"/>
      <c r="T196" s="20"/>
      <c r="U196" s="20"/>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row>
    <row r="197" spans="1:52" ht="9.75" customHeight="1">
      <c r="A197" s="19"/>
      <c r="B197" s="18"/>
      <c r="C197" s="18"/>
      <c r="D197" s="18"/>
      <c r="E197" s="99"/>
      <c r="F197" s="99"/>
      <c r="G197" s="18"/>
      <c r="H197" s="18"/>
      <c r="I197" s="18"/>
      <c r="J197" s="18"/>
      <c r="K197" s="18"/>
      <c r="L197" s="18"/>
      <c r="M197" s="18"/>
      <c r="N197" s="18"/>
      <c r="O197" s="18"/>
      <c r="P197" s="18"/>
      <c r="Q197" s="18"/>
      <c r="R197" s="18"/>
      <c r="S197" s="18"/>
      <c r="T197" s="20"/>
      <c r="U197" s="20"/>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row>
    <row r="198" spans="1:52" ht="9.75" customHeight="1">
      <c r="A198" s="19"/>
      <c r="B198" s="18"/>
      <c r="C198" s="18"/>
      <c r="D198" s="18"/>
      <c r="E198" s="99"/>
      <c r="F198" s="99"/>
      <c r="G198" s="18"/>
      <c r="H198" s="18"/>
      <c r="I198" s="18"/>
      <c r="J198" s="18"/>
      <c r="K198" s="18"/>
      <c r="L198" s="18"/>
      <c r="M198" s="18"/>
      <c r="N198" s="18"/>
      <c r="O198" s="18"/>
      <c r="P198" s="18"/>
      <c r="Q198" s="18"/>
      <c r="R198" s="18"/>
      <c r="S198" s="18"/>
      <c r="T198" s="20"/>
      <c r="U198" s="20"/>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row>
    <row r="199" spans="1:52" ht="9.75" customHeight="1">
      <c r="A199" s="19"/>
      <c r="B199" s="18"/>
      <c r="C199" s="18"/>
      <c r="D199" s="18"/>
      <c r="E199" s="99"/>
      <c r="F199" s="99"/>
      <c r="G199" s="18"/>
      <c r="H199" s="18"/>
      <c r="I199" s="18"/>
      <c r="J199" s="18"/>
      <c r="K199" s="18"/>
      <c r="L199" s="18"/>
      <c r="M199" s="18"/>
      <c r="N199" s="18"/>
      <c r="O199" s="18"/>
      <c r="P199" s="18"/>
      <c r="Q199" s="18"/>
      <c r="R199" s="18"/>
      <c r="S199" s="18"/>
      <c r="T199" s="20"/>
      <c r="U199" s="20"/>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row>
    <row r="200" spans="1:52" ht="9.75" customHeight="1">
      <c r="A200" s="19"/>
      <c r="B200" s="18"/>
      <c r="C200" s="18"/>
      <c r="D200" s="18"/>
      <c r="E200" s="99"/>
      <c r="F200" s="99"/>
      <c r="G200" s="18"/>
      <c r="H200" s="18"/>
      <c r="I200" s="18"/>
      <c r="J200" s="18"/>
      <c r="K200" s="18"/>
      <c r="L200" s="18"/>
      <c r="M200" s="18"/>
      <c r="N200" s="18"/>
      <c r="O200" s="18"/>
      <c r="P200" s="18"/>
      <c r="Q200" s="18"/>
      <c r="R200" s="18"/>
      <c r="S200" s="18"/>
      <c r="T200" s="20"/>
      <c r="U200" s="20"/>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row>
    <row r="201" spans="1:52" ht="9.75" customHeight="1">
      <c r="A201" s="19"/>
      <c r="B201" s="18"/>
      <c r="C201" s="18"/>
      <c r="D201" s="18"/>
      <c r="E201" s="99"/>
      <c r="F201" s="99"/>
      <c r="G201" s="18"/>
      <c r="H201" s="18"/>
      <c r="I201" s="18"/>
      <c r="J201" s="18"/>
      <c r="K201" s="18"/>
      <c r="L201" s="18"/>
      <c r="M201" s="18"/>
      <c r="N201" s="18"/>
      <c r="O201" s="18"/>
      <c r="P201" s="18"/>
      <c r="Q201" s="18"/>
      <c r="R201" s="18"/>
      <c r="S201" s="18"/>
      <c r="T201" s="20"/>
      <c r="U201" s="20"/>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row>
    <row r="202" spans="1:52" ht="9.75" customHeight="1">
      <c r="A202" s="19"/>
      <c r="B202" s="18"/>
      <c r="C202" s="18"/>
      <c r="D202" s="18"/>
      <c r="E202" s="99"/>
      <c r="F202" s="99"/>
      <c r="G202" s="18"/>
      <c r="H202" s="18"/>
      <c r="I202" s="18"/>
      <c r="J202" s="18"/>
      <c r="K202" s="18"/>
      <c r="L202" s="18"/>
      <c r="M202" s="18"/>
      <c r="N202" s="18"/>
      <c r="O202" s="18"/>
      <c r="P202" s="18"/>
      <c r="Q202" s="18"/>
      <c r="R202" s="18"/>
      <c r="S202" s="18"/>
      <c r="T202" s="20"/>
      <c r="U202" s="20"/>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row>
    <row r="203" spans="1:52" ht="9.75" customHeight="1">
      <c r="A203" s="19"/>
      <c r="B203" s="18"/>
      <c r="C203" s="18"/>
      <c r="D203" s="18"/>
      <c r="E203" s="99"/>
      <c r="F203" s="99"/>
      <c r="G203" s="18"/>
      <c r="H203" s="18"/>
      <c r="I203" s="18"/>
      <c r="J203" s="18"/>
      <c r="K203" s="18"/>
      <c r="L203" s="18"/>
      <c r="M203" s="18"/>
      <c r="N203" s="18"/>
      <c r="O203" s="18"/>
      <c r="P203" s="18"/>
      <c r="Q203" s="18"/>
      <c r="R203" s="18"/>
      <c r="S203" s="18"/>
      <c r="T203" s="20"/>
      <c r="U203" s="20"/>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row>
    <row r="204" spans="1:52" ht="9.75" customHeight="1">
      <c r="A204" s="19"/>
      <c r="B204" s="18"/>
      <c r="C204" s="18"/>
      <c r="D204" s="18"/>
      <c r="E204" s="99"/>
      <c r="F204" s="99"/>
      <c r="G204" s="18"/>
      <c r="H204" s="18"/>
      <c r="I204" s="18"/>
      <c r="J204" s="18"/>
      <c r="K204" s="18"/>
      <c r="L204" s="18"/>
      <c r="M204" s="18"/>
      <c r="N204" s="18"/>
      <c r="O204" s="18"/>
      <c r="P204" s="18"/>
      <c r="Q204" s="18"/>
      <c r="R204" s="18"/>
      <c r="S204" s="18"/>
      <c r="T204" s="20"/>
      <c r="U204" s="20"/>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row>
    <row r="205" spans="1:52" ht="9.75" customHeight="1">
      <c r="A205" s="19"/>
      <c r="B205" s="18"/>
      <c r="C205" s="18"/>
      <c r="D205" s="18"/>
      <c r="E205" s="99"/>
      <c r="F205" s="99"/>
      <c r="G205" s="18"/>
      <c r="H205" s="18"/>
      <c r="I205" s="18"/>
      <c r="J205" s="18"/>
      <c r="K205" s="18"/>
      <c r="L205" s="18"/>
      <c r="M205" s="18"/>
      <c r="N205" s="18"/>
      <c r="O205" s="18"/>
      <c r="P205" s="18"/>
      <c r="Q205" s="18"/>
      <c r="R205" s="18"/>
      <c r="S205" s="18"/>
      <c r="T205" s="20"/>
      <c r="U205" s="20"/>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row>
    <row r="206" spans="1:52" ht="9.75" customHeight="1">
      <c r="A206" s="19"/>
      <c r="B206" s="18"/>
      <c r="C206" s="18"/>
      <c r="D206" s="18"/>
      <c r="E206" s="99"/>
      <c r="F206" s="99"/>
      <c r="G206" s="18"/>
      <c r="H206" s="18"/>
      <c r="I206" s="18"/>
      <c r="J206" s="18"/>
      <c r="K206" s="18"/>
      <c r="L206" s="18"/>
      <c r="M206" s="18"/>
      <c r="N206" s="18"/>
      <c r="O206" s="18"/>
      <c r="P206" s="18"/>
      <c r="Q206" s="18"/>
      <c r="R206" s="18"/>
      <c r="S206" s="18"/>
      <c r="T206" s="20"/>
      <c r="U206" s="20"/>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row>
    <row r="207" spans="1:52" ht="9.75" customHeight="1">
      <c r="A207" s="19"/>
      <c r="B207" s="18"/>
      <c r="C207" s="18"/>
      <c r="D207" s="18"/>
      <c r="E207" s="99"/>
      <c r="F207" s="99"/>
      <c r="G207" s="18"/>
      <c r="H207" s="18"/>
      <c r="I207" s="18"/>
      <c r="J207" s="18"/>
      <c r="K207" s="18"/>
      <c r="L207" s="18"/>
      <c r="M207" s="18"/>
      <c r="N207" s="18"/>
      <c r="O207" s="18"/>
      <c r="P207" s="18"/>
      <c r="Q207" s="18"/>
      <c r="R207" s="18"/>
      <c r="S207" s="18"/>
      <c r="T207" s="20"/>
      <c r="U207" s="20"/>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row>
    <row r="208" spans="1:52" ht="9.75" customHeight="1">
      <c r="A208" s="19"/>
      <c r="B208" s="18"/>
      <c r="C208" s="18"/>
      <c r="D208" s="18"/>
      <c r="E208" s="99"/>
      <c r="F208" s="99"/>
      <c r="G208" s="18"/>
      <c r="H208" s="18"/>
      <c r="I208" s="18"/>
      <c r="J208" s="18"/>
      <c r="K208" s="18"/>
      <c r="L208" s="18"/>
      <c r="M208" s="18"/>
      <c r="N208" s="18"/>
      <c r="O208" s="18"/>
      <c r="P208" s="18"/>
      <c r="Q208" s="18"/>
      <c r="R208" s="18"/>
      <c r="S208" s="18"/>
      <c r="T208" s="20"/>
      <c r="U208" s="20"/>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row>
    <row r="209" spans="1:52" ht="9.75" customHeight="1">
      <c r="A209" s="19"/>
      <c r="B209" s="18"/>
      <c r="C209" s="18"/>
      <c r="D209" s="18"/>
      <c r="E209" s="99"/>
      <c r="F209" s="99"/>
      <c r="G209" s="18"/>
      <c r="H209" s="18"/>
      <c r="I209" s="18"/>
      <c r="J209" s="18"/>
      <c r="K209" s="18"/>
      <c r="L209" s="18"/>
      <c r="M209" s="18"/>
      <c r="N209" s="18"/>
      <c r="O209" s="18"/>
      <c r="P209" s="18"/>
      <c r="Q209" s="18"/>
      <c r="R209" s="18"/>
      <c r="S209" s="18"/>
      <c r="T209" s="20"/>
      <c r="U209" s="20"/>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row>
    <row r="210" spans="1:52" ht="9.75" customHeight="1">
      <c r="A210" s="19"/>
      <c r="B210" s="18"/>
      <c r="C210" s="18"/>
      <c r="D210" s="18"/>
      <c r="E210" s="99"/>
      <c r="F210" s="99"/>
      <c r="G210" s="18"/>
      <c r="H210" s="18"/>
      <c r="I210" s="18"/>
      <c r="J210" s="18"/>
      <c r="K210" s="18"/>
      <c r="L210" s="18"/>
      <c r="M210" s="18"/>
      <c r="N210" s="18"/>
      <c r="O210" s="18"/>
      <c r="P210" s="18"/>
      <c r="Q210" s="18"/>
      <c r="R210" s="18"/>
      <c r="S210" s="18"/>
      <c r="T210" s="20"/>
      <c r="U210" s="20"/>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row>
    <row r="211" spans="1:52" ht="9.75" customHeight="1">
      <c r="A211" s="19"/>
      <c r="B211" s="18"/>
      <c r="C211" s="18"/>
      <c r="D211" s="18"/>
      <c r="E211" s="99"/>
      <c r="F211" s="99"/>
      <c r="G211" s="18"/>
      <c r="H211" s="18"/>
      <c r="I211" s="18"/>
      <c r="J211" s="18"/>
      <c r="K211" s="18"/>
      <c r="L211" s="18"/>
      <c r="M211" s="18"/>
      <c r="N211" s="18"/>
      <c r="O211" s="18"/>
      <c r="P211" s="18"/>
      <c r="Q211" s="18"/>
      <c r="R211" s="18"/>
      <c r="S211" s="18"/>
      <c r="T211" s="20"/>
      <c r="U211" s="20"/>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row>
    <row r="212" spans="1:52" ht="9.75" customHeight="1">
      <c r="A212" s="19"/>
      <c r="B212" s="18"/>
      <c r="C212" s="18"/>
      <c r="D212" s="18"/>
      <c r="E212" s="99"/>
      <c r="F212" s="99"/>
      <c r="G212" s="18"/>
      <c r="H212" s="18"/>
      <c r="I212" s="18"/>
      <c r="J212" s="18"/>
      <c r="K212" s="18"/>
      <c r="L212" s="18"/>
      <c r="M212" s="18"/>
      <c r="N212" s="18"/>
      <c r="O212" s="18"/>
      <c r="P212" s="18"/>
      <c r="Q212" s="18"/>
      <c r="R212" s="18"/>
      <c r="S212" s="18"/>
      <c r="T212" s="20"/>
      <c r="U212" s="20"/>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row>
    <row r="213" spans="1:52" ht="9.75" customHeight="1">
      <c r="A213" s="19"/>
      <c r="B213" s="18"/>
      <c r="C213" s="18"/>
      <c r="D213" s="18"/>
      <c r="E213" s="99"/>
      <c r="F213" s="99"/>
      <c r="G213" s="18"/>
      <c r="H213" s="18"/>
      <c r="I213" s="18"/>
      <c r="J213" s="18"/>
      <c r="K213" s="18"/>
      <c r="L213" s="18"/>
      <c r="M213" s="18"/>
      <c r="N213" s="18"/>
      <c r="O213" s="18"/>
      <c r="P213" s="18"/>
      <c r="Q213" s="18"/>
      <c r="R213" s="18"/>
      <c r="S213" s="18"/>
      <c r="T213" s="20"/>
      <c r="U213" s="20"/>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row>
    <row r="214" spans="1:52" ht="9.75" customHeight="1">
      <c r="A214" s="19"/>
      <c r="B214" s="18"/>
      <c r="C214" s="18"/>
      <c r="D214" s="18"/>
      <c r="E214" s="99"/>
      <c r="F214" s="99"/>
      <c r="G214" s="18"/>
      <c r="H214" s="18"/>
      <c r="I214" s="18"/>
      <c r="J214" s="18"/>
      <c r="K214" s="18"/>
      <c r="L214" s="18"/>
      <c r="M214" s="18"/>
      <c r="N214" s="18"/>
      <c r="O214" s="18"/>
      <c r="P214" s="18"/>
      <c r="Q214" s="18"/>
      <c r="R214" s="18"/>
      <c r="S214" s="18"/>
      <c r="T214" s="20"/>
      <c r="U214" s="20"/>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row>
    <row r="215" spans="1:52" ht="9.75" customHeight="1">
      <c r="A215" s="19"/>
      <c r="B215" s="18"/>
      <c r="C215" s="18"/>
      <c r="D215" s="18"/>
      <c r="E215" s="99"/>
      <c r="F215" s="99"/>
      <c r="G215" s="18"/>
      <c r="H215" s="18"/>
      <c r="I215" s="18"/>
      <c r="J215" s="18"/>
      <c r="K215" s="18"/>
      <c r="L215" s="18"/>
      <c r="M215" s="18"/>
      <c r="N215" s="18"/>
      <c r="O215" s="18"/>
      <c r="P215" s="18"/>
      <c r="Q215" s="18"/>
      <c r="R215" s="18"/>
      <c r="S215" s="18"/>
      <c r="T215" s="20"/>
      <c r="U215" s="20"/>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row>
    <row r="216" spans="1:52" ht="9.75" customHeight="1">
      <c r="A216" s="19"/>
      <c r="B216" s="18"/>
      <c r="C216" s="18"/>
      <c r="D216" s="18"/>
      <c r="E216" s="99"/>
      <c r="F216" s="99"/>
      <c r="G216" s="18"/>
      <c r="H216" s="18"/>
      <c r="I216" s="18"/>
      <c r="J216" s="18"/>
      <c r="K216" s="18"/>
      <c r="L216" s="18"/>
      <c r="M216" s="18"/>
      <c r="N216" s="18"/>
      <c r="O216" s="18"/>
      <c r="P216" s="18"/>
      <c r="Q216" s="18"/>
      <c r="R216" s="18"/>
      <c r="S216" s="18"/>
      <c r="T216" s="20"/>
      <c r="U216" s="20"/>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row>
    <row r="217" spans="1:52" ht="9.75" customHeight="1">
      <c r="A217" s="19"/>
      <c r="B217" s="18"/>
      <c r="C217" s="18"/>
      <c r="D217" s="18"/>
      <c r="E217" s="99"/>
      <c r="F217" s="99"/>
      <c r="G217" s="18"/>
      <c r="H217" s="18"/>
      <c r="I217" s="18"/>
      <c r="J217" s="18"/>
      <c r="K217" s="18"/>
      <c r="L217" s="18"/>
      <c r="M217" s="18"/>
      <c r="N217" s="18"/>
      <c r="O217" s="18"/>
      <c r="P217" s="18"/>
      <c r="Q217" s="18"/>
      <c r="R217" s="18"/>
      <c r="S217" s="18"/>
      <c r="T217" s="20"/>
      <c r="U217" s="20"/>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row>
    <row r="218" spans="1:52" ht="9.75" customHeight="1">
      <c r="A218" s="19"/>
      <c r="B218" s="18"/>
      <c r="C218" s="18"/>
      <c r="D218" s="18"/>
      <c r="E218" s="99"/>
      <c r="F218" s="99"/>
      <c r="G218" s="18"/>
      <c r="H218" s="18"/>
      <c r="I218" s="18"/>
      <c r="J218" s="18"/>
      <c r="K218" s="18"/>
      <c r="L218" s="18"/>
      <c r="M218" s="18"/>
      <c r="N218" s="18"/>
      <c r="O218" s="18"/>
      <c r="P218" s="18"/>
      <c r="Q218" s="18"/>
      <c r="R218" s="18"/>
      <c r="S218" s="18"/>
      <c r="T218" s="20"/>
      <c r="U218" s="20"/>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row>
    <row r="219" spans="1:52" ht="9.75" customHeight="1">
      <c r="A219" s="19"/>
      <c r="B219" s="18"/>
      <c r="C219" s="18"/>
      <c r="D219" s="18"/>
      <c r="E219" s="99"/>
      <c r="F219" s="99"/>
      <c r="G219" s="18"/>
      <c r="H219" s="18"/>
      <c r="I219" s="18"/>
      <c r="J219" s="18"/>
      <c r="K219" s="18"/>
      <c r="L219" s="18"/>
      <c r="M219" s="18"/>
      <c r="N219" s="18"/>
      <c r="O219" s="18"/>
      <c r="P219" s="18"/>
      <c r="Q219" s="18"/>
      <c r="R219" s="18"/>
      <c r="S219" s="18"/>
      <c r="T219" s="20"/>
      <c r="U219" s="20"/>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row>
    <row r="220" spans="1:52" ht="9.75" customHeight="1">
      <c r="A220" s="19"/>
      <c r="B220" s="18"/>
      <c r="C220" s="18"/>
      <c r="D220" s="18"/>
      <c r="E220" s="99"/>
      <c r="F220" s="99"/>
      <c r="G220" s="18"/>
      <c r="H220" s="18"/>
      <c r="I220" s="18"/>
      <c r="J220" s="18"/>
      <c r="K220" s="18"/>
      <c r="L220" s="18"/>
      <c r="M220" s="18"/>
      <c r="N220" s="18"/>
      <c r="O220" s="18"/>
      <c r="P220" s="18"/>
      <c r="Q220" s="18"/>
      <c r="R220" s="18"/>
      <c r="S220" s="18"/>
      <c r="T220" s="20"/>
      <c r="U220" s="20"/>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row>
    <row r="221" spans="1:52" ht="9.75" customHeight="1">
      <c r="A221" s="19"/>
      <c r="B221" s="18"/>
      <c r="C221" s="18"/>
      <c r="D221" s="18"/>
      <c r="E221" s="99"/>
      <c r="F221" s="99"/>
      <c r="G221" s="18"/>
      <c r="H221" s="18"/>
      <c r="I221" s="18"/>
      <c r="J221" s="18"/>
      <c r="K221" s="18"/>
      <c r="L221" s="18"/>
      <c r="M221" s="18"/>
      <c r="N221" s="18"/>
      <c r="O221" s="18"/>
      <c r="P221" s="18"/>
      <c r="Q221" s="18"/>
      <c r="R221" s="18"/>
      <c r="S221" s="18"/>
      <c r="T221" s="20"/>
      <c r="U221" s="20"/>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row>
    <row r="222" spans="1:52" ht="9.75" customHeight="1">
      <c r="A222" s="19"/>
      <c r="B222" s="18"/>
      <c r="C222" s="18"/>
      <c r="D222" s="18"/>
      <c r="E222" s="99"/>
      <c r="F222" s="99"/>
      <c r="G222" s="18"/>
      <c r="H222" s="18"/>
      <c r="I222" s="18"/>
      <c r="J222" s="18"/>
      <c r="K222" s="18"/>
      <c r="L222" s="18"/>
      <c r="M222" s="18"/>
      <c r="N222" s="18"/>
      <c r="O222" s="18"/>
      <c r="P222" s="18"/>
      <c r="Q222" s="18"/>
      <c r="R222" s="18"/>
      <c r="S222" s="18"/>
      <c r="T222" s="20"/>
      <c r="U222" s="20"/>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row>
    <row r="223" spans="1:52" ht="9.75" customHeight="1">
      <c r="A223" s="19"/>
      <c r="B223" s="18"/>
      <c r="C223" s="18"/>
      <c r="D223" s="18"/>
      <c r="E223" s="99"/>
      <c r="F223" s="99"/>
      <c r="G223" s="18"/>
      <c r="H223" s="18"/>
      <c r="I223" s="18"/>
      <c r="J223" s="18"/>
      <c r="K223" s="18"/>
      <c r="L223" s="18"/>
      <c r="M223" s="18"/>
      <c r="N223" s="18"/>
      <c r="O223" s="18"/>
      <c r="P223" s="18"/>
      <c r="Q223" s="18"/>
      <c r="R223" s="18"/>
      <c r="S223" s="18"/>
      <c r="T223" s="20"/>
      <c r="U223" s="20"/>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row>
    <row r="224" spans="1:52" ht="9.75" customHeight="1">
      <c r="A224" s="19"/>
      <c r="B224" s="18"/>
      <c r="C224" s="18"/>
      <c r="D224" s="18"/>
      <c r="E224" s="99"/>
      <c r="F224" s="99"/>
      <c r="G224" s="18"/>
      <c r="H224" s="18"/>
      <c r="I224" s="18"/>
      <c r="J224" s="18"/>
      <c r="K224" s="18"/>
      <c r="L224" s="18"/>
      <c r="M224" s="18"/>
      <c r="N224" s="18"/>
      <c r="O224" s="18"/>
      <c r="P224" s="18"/>
      <c r="Q224" s="18"/>
      <c r="R224" s="18"/>
      <c r="S224" s="18"/>
      <c r="T224" s="20"/>
      <c r="U224" s="20"/>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row>
    <row r="225" spans="1:52" ht="9.75" customHeight="1">
      <c r="A225" s="19"/>
      <c r="B225" s="18"/>
      <c r="C225" s="18"/>
      <c r="D225" s="18"/>
      <c r="E225" s="99"/>
      <c r="F225" s="99"/>
      <c r="G225" s="18"/>
      <c r="H225" s="18"/>
      <c r="I225" s="18"/>
      <c r="J225" s="18"/>
      <c r="K225" s="18"/>
      <c r="L225" s="18"/>
      <c r="M225" s="18"/>
      <c r="N225" s="18"/>
      <c r="O225" s="18"/>
      <c r="P225" s="18"/>
      <c r="Q225" s="18"/>
      <c r="R225" s="18"/>
      <c r="S225" s="18"/>
      <c r="T225" s="20"/>
      <c r="U225" s="20"/>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row>
    <row r="226" spans="1:52" ht="9.75" customHeight="1">
      <c r="A226" s="19"/>
      <c r="B226" s="18"/>
      <c r="C226" s="18"/>
      <c r="D226" s="18"/>
      <c r="E226" s="99"/>
      <c r="F226" s="99"/>
      <c r="G226" s="18"/>
      <c r="H226" s="18"/>
      <c r="I226" s="18"/>
      <c r="J226" s="18"/>
      <c r="K226" s="18"/>
      <c r="L226" s="18"/>
      <c r="M226" s="18"/>
      <c r="N226" s="18"/>
      <c r="O226" s="18"/>
      <c r="P226" s="18"/>
      <c r="Q226" s="18"/>
      <c r="R226" s="18"/>
      <c r="S226" s="18"/>
      <c r="T226" s="20"/>
      <c r="U226" s="20"/>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row>
    <row r="227" spans="1:52" ht="9.75" customHeight="1">
      <c r="A227" s="19"/>
      <c r="B227" s="18"/>
      <c r="C227" s="18"/>
      <c r="D227" s="18"/>
      <c r="E227" s="99"/>
      <c r="F227" s="99"/>
      <c r="G227" s="18"/>
      <c r="H227" s="18"/>
      <c r="I227" s="18"/>
      <c r="J227" s="18"/>
      <c r="K227" s="18"/>
      <c r="L227" s="18"/>
      <c r="M227" s="18"/>
      <c r="N227" s="18"/>
      <c r="O227" s="18"/>
      <c r="P227" s="18"/>
      <c r="Q227" s="18"/>
      <c r="R227" s="18"/>
      <c r="S227" s="18"/>
      <c r="T227" s="20"/>
      <c r="U227" s="20"/>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row>
    <row r="228" spans="1:52" ht="9.75" customHeight="1">
      <c r="A228" s="19"/>
      <c r="B228" s="18"/>
      <c r="C228" s="18"/>
      <c r="D228" s="18"/>
      <c r="E228" s="99"/>
      <c r="F228" s="99"/>
      <c r="G228" s="18"/>
      <c r="H228" s="18"/>
      <c r="I228" s="18"/>
      <c r="J228" s="18"/>
      <c r="K228" s="18"/>
      <c r="L228" s="18"/>
      <c r="M228" s="18"/>
      <c r="N228" s="18"/>
      <c r="O228" s="18"/>
      <c r="P228" s="18"/>
      <c r="Q228" s="18"/>
      <c r="R228" s="18"/>
      <c r="S228" s="18"/>
      <c r="T228" s="20"/>
      <c r="U228" s="20"/>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row>
    <row r="229" spans="1:52" ht="9.75" customHeight="1">
      <c r="A229" s="19"/>
      <c r="B229" s="18"/>
      <c r="C229" s="18"/>
      <c r="D229" s="18"/>
      <c r="E229" s="99"/>
      <c r="F229" s="99"/>
      <c r="G229" s="18"/>
      <c r="H229" s="18"/>
      <c r="I229" s="18"/>
      <c r="J229" s="18"/>
      <c r="K229" s="18"/>
      <c r="L229" s="18"/>
      <c r="M229" s="18"/>
      <c r="N229" s="18"/>
      <c r="O229" s="18"/>
      <c r="P229" s="18"/>
      <c r="Q229" s="18"/>
      <c r="R229" s="18"/>
      <c r="S229" s="18"/>
      <c r="T229" s="20"/>
      <c r="U229" s="20"/>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row>
    <row r="230" spans="1:52" ht="9.75" customHeight="1">
      <c r="A230" s="19"/>
      <c r="B230" s="18"/>
      <c r="C230" s="18"/>
      <c r="D230" s="18"/>
      <c r="E230" s="99"/>
      <c r="F230" s="99"/>
      <c r="G230" s="18"/>
      <c r="H230" s="18"/>
      <c r="I230" s="18"/>
      <c r="J230" s="18"/>
      <c r="K230" s="18"/>
      <c r="L230" s="18"/>
      <c r="M230" s="18"/>
      <c r="N230" s="18"/>
      <c r="O230" s="18"/>
      <c r="P230" s="18"/>
      <c r="Q230" s="18"/>
      <c r="R230" s="18"/>
      <c r="S230" s="18"/>
      <c r="T230" s="20"/>
      <c r="U230" s="20"/>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row>
    <row r="231" spans="1:52" ht="9.75" customHeight="1">
      <c r="A231" s="19"/>
      <c r="B231" s="18"/>
      <c r="C231" s="18"/>
      <c r="D231" s="18"/>
      <c r="E231" s="99"/>
      <c r="F231" s="99"/>
      <c r="G231" s="18"/>
      <c r="H231" s="18"/>
      <c r="I231" s="18"/>
      <c r="J231" s="18"/>
      <c r="K231" s="18"/>
      <c r="L231" s="18"/>
      <c r="M231" s="18"/>
      <c r="N231" s="18"/>
      <c r="O231" s="18"/>
      <c r="P231" s="18"/>
      <c r="Q231" s="18"/>
      <c r="R231" s="18"/>
      <c r="S231" s="18"/>
      <c r="T231" s="20"/>
      <c r="U231" s="20"/>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row>
    <row r="232" spans="1:52" ht="9.75" customHeight="1">
      <c r="A232" s="19"/>
      <c r="B232" s="18"/>
      <c r="C232" s="18"/>
      <c r="D232" s="18"/>
      <c r="E232" s="99"/>
      <c r="F232" s="99"/>
      <c r="G232" s="18"/>
      <c r="H232" s="18"/>
      <c r="I232" s="18"/>
      <c r="J232" s="18"/>
      <c r="K232" s="18"/>
      <c r="L232" s="18"/>
      <c r="M232" s="18"/>
      <c r="N232" s="18"/>
      <c r="O232" s="18"/>
      <c r="P232" s="18"/>
      <c r="Q232" s="18"/>
      <c r="R232" s="18"/>
      <c r="S232" s="18"/>
      <c r="T232" s="20"/>
      <c r="U232" s="20"/>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row>
    <row r="233" spans="1:52" ht="9.75" customHeight="1">
      <c r="A233" s="19"/>
      <c r="B233" s="18"/>
      <c r="C233" s="18"/>
      <c r="D233" s="18"/>
      <c r="E233" s="99"/>
      <c r="F233" s="99"/>
      <c r="G233" s="18"/>
      <c r="H233" s="18"/>
      <c r="I233" s="18"/>
      <c r="J233" s="18"/>
      <c r="K233" s="18"/>
      <c r="L233" s="18"/>
      <c r="M233" s="18"/>
      <c r="N233" s="18"/>
      <c r="O233" s="18"/>
      <c r="P233" s="18"/>
      <c r="Q233" s="18"/>
      <c r="R233" s="18"/>
      <c r="S233" s="18"/>
      <c r="T233" s="20"/>
      <c r="U233" s="20"/>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row>
    <row r="234" spans="1:52" ht="9.75" customHeight="1">
      <c r="A234" s="19"/>
      <c r="B234" s="18"/>
      <c r="C234" s="18"/>
      <c r="D234" s="18"/>
      <c r="E234" s="99"/>
      <c r="F234" s="99"/>
      <c r="G234" s="18"/>
      <c r="H234" s="18"/>
      <c r="I234" s="18"/>
      <c r="J234" s="18"/>
      <c r="K234" s="18"/>
      <c r="L234" s="18"/>
      <c r="M234" s="18"/>
      <c r="N234" s="18"/>
      <c r="O234" s="18"/>
      <c r="P234" s="18"/>
      <c r="Q234" s="18"/>
      <c r="R234" s="18"/>
      <c r="S234" s="18"/>
      <c r="T234" s="20"/>
      <c r="U234" s="20"/>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row>
    <row r="235" spans="1:52" ht="9.75" customHeight="1">
      <c r="A235" s="19"/>
      <c r="B235" s="18"/>
      <c r="C235" s="18"/>
      <c r="D235" s="18"/>
      <c r="E235" s="99"/>
      <c r="F235" s="99"/>
      <c r="G235" s="18"/>
      <c r="H235" s="18"/>
      <c r="I235" s="18"/>
      <c r="J235" s="18"/>
      <c r="K235" s="18"/>
      <c r="L235" s="18"/>
      <c r="M235" s="18"/>
      <c r="N235" s="18"/>
      <c r="O235" s="18"/>
      <c r="P235" s="18"/>
      <c r="Q235" s="18"/>
      <c r="R235" s="18"/>
      <c r="S235" s="18"/>
      <c r="T235" s="20"/>
      <c r="U235" s="20"/>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row>
    <row r="236" spans="1:52" ht="9.75" customHeight="1">
      <c r="A236" s="19"/>
      <c r="B236" s="18"/>
      <c r="C236" s="18"/>
      <c r="D236" s="18"/>
      <c r="E236" s="99"/>
      <c r="F236" s="99"/>
      <c r="G236" s="18"/>
      <c r="H236" s="18"/>
      <c r="I236" s="18"/>
      <c r="J236" s="18"/>
      <c r="K236" s="18"/>
      <c r="L236" s="18"/>
      <c r="M236" s="18"/>
      <c r="N236" s="18"/>
      <c r="O236" s="18"/>
      <c r="P236" s="18"/>
      <c r="Q236" s="18"/>
      <c r="R236" s="18"/>
      <c r="S236" s="18"/>
      <c r="T236" s="20"/>
      <c r="U236" s="20"/>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row>
    <row r="237" spans="1:52" ht="9.75" customHeight="1">
      <c r="A237" s="19"/>
      <c r="B237" s="18"/>
      <c r="C237" s="18"/>
      <c r="D237" s="18"/>
      <c r="E237" s="99"/>
      <c r="F237" s="99"/>
      <c r="G237" s="18"/>
      <c r="H237" s="18"/>
      <c r="I237" s="18"/>
      <c r="J237" s="18"/>
      <c r="K237" s="18"/>
      <c r="L237" s="18"/>
      <c r="M237" s="18"/>
      <c r="N237" s="18"/>
      <c r="O237" s="18"/>
      <c r="P237" s="18"/>
      <c r="Q237" s="18"/>
      <c r="R237" s="18"/>
      <c r="S237" s="18"/>
      <c r="T237" s="20"/>
      <c r="U237" s="20"/>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row>
    <row r="238" spans="1:52" ht="9.75" customHeight="1">
      <c r="A238" s="19"/>
      <c r="B238" s="18"/>
      <c r="C238" s="18"/>
      <c r="D238" s="18"/>
      <c r="E238" s="99"/>
      <c r="F238" s="99"/>
      <c r="G238" s="18"/>
      <c r="H238" s="18"/>
      <c r="I238" s="18"/>
      <c r="J238" s="18"/>
      <c r="K238" s="18"/>
      <c r="L238" s="18"/>
      <c r="M238" s="18"/>
      <c r="N238" s="18"/>
      <c r="O238" s="18"/>
      <c r="P238" s="18"/>
      <c r="Q238" s="18"/>
      <c r="R238" s="18"/>
      <c r="S238" s="18"/>
      <c r="T238" s="20"/>
      <c r="U238" s="20"/>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row>
    <row r="239" spans="1:52" ht="9.75" customHeight="1">
      <c r="A239" s="19"/>
      <c r="B239" s="18"/>
      <c r="C239" s="18"/>
      <c r="D239" s="18"/>
      <c r="E239" s="99"/>
      <c r="F239" s="99"/>
      <c r="G239" s="18"/>
      <c r="H239" s="18"/>
      <c r="I239" s="18"/>
      <c r="J239" s="18"/>
      <c r="K239" s="18"/>
      <c r="L239" s="18"/>
      <c r="M239" s="18"/>
      <c r="N239" s="18"/>
      <c r="O239" s="18"/>
      <c r="P239" s="18"/>
      <c r="Q239" s="18"/>
      <c r="R239" s="18"/>
      <c r="S239" s="18"/>
      <c r="T239" s="20"/>
      <c r="U239" s="20"/>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row>
    <row r="240" spans="1:52" ht="9.75" customHeight="1">
      <c r="A240" s="19"/>
      <c r="B240" s="18"/>
      <c r="C240" s="18"/>
      <c r="D240" s="18"/>
      <c r="E240" s="99"/>
      <c r="F240" s="99"/>
      <c r="G240" s="18"/>
      <c r="H240" s="18"/>
      <c r="I240" s="18"/>
      <c r="J240" s="18"/>
      <c r="K240" s="18"/>
      <c r="L240" s="18"/>
      <c r="M240" s="18"/>
      <c r="N240" s="18"/>
      <c r="O240" s="18"/>
      <c r="P240" s="18"/>
      <c r="Q240" s="18"/>
      <c r="R240" s="18"/>
      <c r="S240" s="18"/>
      <c r="T240" s="20"/>
      <c r="U240" s="20"/>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row>
    <row r="241" spans="1:52" ht="9.75" customHeight="1">
      <c r="A241" s="19"/>
      <c r="B241" s="18"/>
      <c r="C241" s="18"/>
      <c r="D241" s="18"/>
      <c r="E241" s="99"/>
      <c r="F241" s="99"/>
      <c r="G241" s="18"/>
      <c r="H241" s="18"/>
      <c r="I241" s="18"/>
      <c r="J241" s="18"/>
      <c r="K241" s="18"/>
      <c r="L241" s="18"/>
      <c r="M241" s="18"/>
      <c r="N241" s="18"/>
      <c r="O241" s="18"/>
      <c r="P241" s="18"/>
      <c r="Q241" s="18"/>
      <c r="R241" s="18"/>
      <c r="S241" s="18"/>
      <c r="T241" s="20"/>
      <c r="U241" s="20"/>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row>
    <row r="242" spans="1:52" ht="9.75" customHeight="1">
      <c r="A242" s="19"/>
      <c r="B242" s="18"/>
      <c r="C242" s="18"/>
      <c r="D242" s="18"/>
      <c r="E242" s="99"/>
      <c r="F242" s="99"/>
      <c r="G242" s="18"/>
      <c r="H242" s="18"/>
      <c r="I242" s="18"/>
      <c r="J242" s="18"/>
      <c r="K242" s="18"/>
      <c r="L242" s="18"/>
      <c r="M242" s="18"/>
      <c r="N242" s="18"/>
      <c r="O242" s="18"/>
      <c r="P242" s="18"/>
      <c r="Q242" s="18"/>
      <c r="R242" s="18"/>
      <c r="S242" s="18"/>
      <c r="T242" s="20"/>
      <c r="U242" s="20"/>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row>
    <row r="243" spans="1:52" ht="9.75" customHeight="1">
      <c r="A243" s="19"/>
      <c r="B243" s="18"/>
      <c r="C243" s="18"/>
      <c r="D243" s="18"/>
      <c r="E243" s="99"/>
      <c r="F243" s="99"/>
      <c r="G243" s="18"/>
      <c r="H243" s="18"/>
      <c r="I243" s="18"/>
      <c r="J243" s="18"/>
      <c r="K243" s="18"/>
      <c r="L243" s="18"/>
      <c r="M243" s="18"/>
      <c r="N243" s="18"/>
      <c r="O243" s="18"/>
      <c r="P243" s="18"/>
      <c r="Q243" s="18"/>
      <c r="R243" s="18"/>
      <c r="S243" s="18"/>
      <c r="T243" s="20"/>
      <c r="U243" s="20"/>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row>
    <row r="244" spans="1:52" ht="9.75" customHeight="1">
      <c r="A244" s="19"/>
      <c r="B244" s="18"/>
      <c r="C244" s="18"/>
      <c r="D244" s="18"/>
      <c r="E244" s="99"/>
      <c r="F244" s="99"/>
      <c r="G244" s="18"/>
      <c r="H244" s="18"/>
      <c r="I244" s="18"/>
      <c r="J244" s="18"/>
      <c r="K244" s="18"/>
      <c r="L244" s="18"/>
      <c r="M244" s="18"/>
      <c r="N244" s="18"/>
      <c r="O244" s="18"/>
      <c r="P244" s="18"/>
      <c r="Q244" s="18"/>
      <c r="R244" s="18"/>
      <c r="S244" s="18"/>
      <c r="T244" s="20"/>
      <c r="U244" s="20"/>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row>
    <row r="245" spans="1:52" ht="9.75" customHeight="1">
      <c r="A245" s="19"/>
      <c r="B245" s="18"/>
      <c r="C245" s="18"/>
      <c r="D245" s="18"/>
      <c r="E245" s="99"/>
      <c r="F245" s="99"/>
      <c r="G245" s="18"/>
      <c r="H245" s="18"/>
      <c r="I245" s="18"/>
      <c r="J245" s="18"/>
      <c r="K245" s="18"/>
      <c r="L245" s="18"/>
      <c r="M245" s="18"/>
      <c r="N245" s="18"/>
      <c r="O245" s="18"/>
      <c r="P245" s="18"/>
      <c r="Q245" s="18"/>
      <c r="R245" s="18"/>
      <c r="S245" s="18"/>
      <c r="T245" s="20"/>
      <c r="U245" s="20"/>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row>
    <row r="246" spans="1:52" ht="9.75" customHeight="1">
      <c r="A246" s="19"/>
      <c r="B246" s="18"/>
      <c r="C246" s="18"/>
      <c r="D246" s="18"/>
      <c r="E246" s="99"/>
      <c r="F246" s="99"/>
      <c r="G246" s="18"/>
      <c r="H246" s="18"/>
      <c r="I246" s="18"/>
      <c r="J246" s="18"/>
      <c r="K246" s="18"/>
      <c r="L246" s="18"/>
      <c r="M246" s="18"/>
      <c r="N246" s="18"/>
      <c r="O246" s="18"/>
      <c r="P246" s="18"/>
      <c r="Q246" s="18"/>
      <c r="R246" s="18"/>
      <c r="S246" s="18"/>
      <c r="T246" s="20"/>
      <c r="U246" s="20"/>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row>
    <row r="247" spans="1:52" ht="9.75" customHeight="1">
      <c r="A247" s="19"/>
      <c r="B247" s="18"/>
      <c r="C247" s="18"/>
      <c r="D247" s="18"/>
      <c r="E247" s="99"/>
      <c r="F247" s="99"/>
      <c r="G247" s="18"/>
      <c r="H247" s="18"/>
      <c r="I247" s="18"/>
      <c r="J247" s="18"/>
      <c r="K247" s="18"/>
      <c r="L247" s="18"/>
      <c r="M247" s="18"/>
      <c r="N247" s="18"/>
      <c r="O247" s="18"/>
      <c r="P247" s="18"/>
      <c r="Q247" s="18"/>
      <c r="R247" s="18"/>
      <c r="S247" s="18"/>
      <c r="T247" s="20"/>
      <c r="U247" s="20"/>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row>
    <row r="248" spans="1:52" ht="9.75" customHeight="1">
      <c r="A248" s="19"/>
      <c r="B248" s="18"/>
      <c r="C248" s="18"/>
      <c r="D248" s="18"/>
      <c r="E248" s="99"/>
      <c r="F248" s="99"/>
      <c r="G248" s="18"/>
      <c r="H248" s="18"/>
      <c r="I248" s="18"/>
      <c r="J248" s="18"/>
      <c r="K248" s="18"/>
      <c r="L248" s="18"/>
      <c r="M248" s="18"/>
      <c r="N248" s="18"/>
      <c r="O248" s="18"/>
      <c r="P248" s="18"/>
      <c r="Q248" s="18"/>
      <c r="R248" s="18"/>
      <c r="S248" s="18"/>
      <c r="T248" s="20"/>
      <c r="U248" s="20"/>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row>
    <row r="249" spans="1:52" ht="9.75" customHeight="1">
      <c r="A249" s="19"/>
      <c r="B249" s="18"/>
      <c r="C249" s="18"/>
      <c r="D249" s="18"/>
      <c r="E249" s="99"/>
      <c r="F249" s="99"/>
      <c r="G249" s="18"/>
      <c r="H249" s="18"/>
      <c r="I249" s="18"/>
      <c r="J249" s="18"/>
      <c r="K249" s="18"/>
      <c r="L249" s="18"/>
      <c r="M249" s="18"/>
      <c r="N249" s="18"/>
      <c r="O249" s="18"/>
      <c r="P249" s="18"/>
      <c r="Q249" s="18"/>
      <c r="R249" s="18"/>
      <c r="S249" s="18"/>
      <c r="T249" s="20"/>
      <c r="U249" s="20"/>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row>
    <row r="250" spans="1:52" ht="9.75" customHeight="1">
      <c r="A250" s="19"/>
      <c r="B250" s="18"/>
      <c r="C250" s="18"/>
      <c r="D250" s="18"/>
      <c r="E250" s="99"/>
      <c r="F250" s="99"/>
      <c r="G250" s="18"/>
      <c r="H250" s="18"/>
      <c r="I250" s="18"/>
      <c r="J250" s="18"/>
      <c r="K250" s="18"/>
      <c r="L250" s="18"/>
      <c r="M250" s="18"/>
      <c r="N250" s="18"/>
      <c r="O250" s="18"/>
      <c r="P250" s="18"/>
      <c r="Q250" s="18"/>
      <c r="R250" s="18"/>
      <c r="S250" s="18"/>
      <c r="T250" s="20"/>
      <c r="U250" s="20"/>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row>
    <row r="251" spans="1:52" ht="9.75" customHeight="1">
      <c r="A251" s="19"/>
      <c r="B251" s="18"/>
      <c r="C251" s="18"/>
      <c r="D251" s="18"/>
      <c r="E251" s="99"/>
      <c r="F251" s="99"/>
      <c r="G251" s="18"/>
      <c r="H251" s="18"/>
      <c r="I251" s="18"/>
      <c r="J251" s="18"/>
      <c r="K251" s="18"/>
      <c r="L251" s="18"/>
      <c r="M251" s="18"/>
      <c r="N251" s="18"/>
      <c r="O251" s="18"/>
      <c r="P251" s="18"/>
      <c r="Q251" s="18"/>
      <c r="R251" s="18"/>
      <c r="S251" s="18"/>
      <c r="T251" s="20"/>
      <c r="U251" s="20"/>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row>
    <row r="252" spans="1:52" ht="9.75" customHeight="1">
      <c r="A252" s="19"/>
      <c r="B252" s="18"/>
      <c r="C252" s="18"/>
      <c r="D252" s="18"/>
      <c r="E252" s="99"/>
      <c r="F252" s="99"/>
      <c r="G252" s="18"/>
      <c r="H252" s="18"/>
      <c r="I252" s="18"/>
      <c r="J252" s="18"/>
      <c r="K252" s="18"/>
      <c r="L252" s="18"/>
      <c r="M252" s="18"/>
      <c r="N252" s="18"/>
      <c r="O252" s="18"/>
      <c r="P252" s="18"/>
      <c r="Q252" s="18"/>
      <c r="R252" s="18"/>
      <c r="S252" s="18"/>
      <c r="T252" s="20"/>
      <c r="U252" s="20"/>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row>
    <row r="253" spans="1:52" ht="9.75" customHeight="1">
      <c r="A253" s="19"/>
      <c r="B253" s="18"/>
      <c r="C253" s="18"/>
      <c r="D253" s="18"/>
      <c r="E253" s="99"/>
      <c r="F253" s="99"/>
      <c r="G253" s="18"/>
      <c r="H253" s="18"/>
      <c r="I253" s="18"/>
      <c r="J253" s="18"/>
      <c r="K253" s="18"/>
      <c r="L253" s="18"/>
      <c r="M253" s="18"/>
      <c r="N253" s="18"/>
      <c r="O253" s="18"/>
      <c r="P253" s="18"/>
      <c r="Q253" s="18"/>
      <c r="R253" s="18"/>
      <c r="S253" s="18"/>
      <c r="T253" s="20"/>
      <c r="U253" s="20"/>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row>
    <row r="254" spans="1:52" ht="9.75" customHeight="1">
      <c r="A254" s="19"/>
      <c r="B254" s="18"/>
      <c r="C254" s="18"/>
      <c r="D254" s="18"/>
      <c r="E254" s="99"/>
      <c r="F254" s="99"/>
      <c r="G254" s="18"/>
      <c r="H254" s="18"/>
      <c r="I254" s="18"/>
      <c r="J254" s="18"/>
      <c r="K254" s="18"/>
      <c r="L254" s="18"/>
      <c r="M254" s="18"/>
      <c r="N254" s="18"/>
      <c r="O254" s="18"/>
      <c r="P254" s="18"/>
      <c r="Q254" s="18"/>
      <c r="R254" s="18"/>
      <c r="S254" s="18"/>
      <c r="T254" s="20"/>
      <c r="U254" s="20"/>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row>
    <row r="255" spans="1:52" ht="9.75" customHeight="1">
      <c r="A255" s="19"/>
      <c r="B255" s="18"/>
      <c r="C255" s="18"/>
      <c r="D255" s="18"/>
      <c r="E255" s="99"/>
      <c r="F255" s="99"/>
      <c r="G255" s="18"/>
      <c r="H255" s="18"/>
      <c r="I255" s="18"/>
      <c r="J255" s="18"/>
      <c r="K255" s="18"/>
      <c r="L255" s="18"/>
      <c r="M255" s="18"/>
      <c r="N255" s="18"/>
      <c r="O255" s="18"/>
      <c r="P255" s="18"/>
      <c r="Q255" s="18"/>
      <c r="R255" s="18"/>
      <c r="S255" s="18"/>
      <c r="T255" s="20"/>
      <c r="U255" s="20"/>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row>
    <row r="256" spans="1:52" ht="9.75" customHeight="1">
      <c r="A256" s="19"/>
      <c r="B256" s="18"/>
      <c r="C256" s="18"/>
      <c r="D256" s="18"/>
      <c r="E256" s="99"/>
      <c r="F256" s="99"/>
      <c r="G256" s="18"/>
      <c r="H256" s="18"/>
      <c r="I256" s="18"/>
      <c r="J256" s="18"/>
      <c r="K256" s="18"/>
      <c r="L256" s="18"/>
      <c r="M256" s="18"/>
      <c r="N256" s="18"/>
      <c r="O256" s="18"/>
      <c r="P256" s="18"/>
      <c r="Q256" s="18"/>
      <c r="R256" s="18"/>
      <c r="S256" s="18"/>
      <c r="T256" s="20"/>
      <c r="U256" s="20"/>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row>
    <row r="257" spans="1:52" ht="9.75" customHeight="1">
      <c r="A257" s="19"/>
      <c r="B257" s="18"/>
      <c r="C257" s="18"/>
      <c r="D257" s="18"/>
      <c r="E257" s="99"/>
      <c r="F257" s="99"/>
      <c r="G257" s="18"/>
      <c r="H257" s="18"/>
      <c r="I257" s="18"/>
      <c r="J257" s="18"/>
      <c r="K257" s="18"/>
      <c r="L257" s="18"/>
      <c r="M257" s="18"/>
      <c r="N257" s="18"/>
      <c r="O257" s="18"/>
      <c r="P257" s="18"/>
      <c r="Q257" s="18"/>
      <c r="R257" s="18"/>
      <c r="S257" s="18"/>
      <c r="T257" s="20"/>
      <c r="U257" s="20"/>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row>
    <row r="258" spans="1:52" ht="9.75" customHeight="1">
      <c r="A258" s="19"/>
      <c r="B258" s="18"/>
      <c r="C258" s="18"/>
      <c r="D258" s="18"/>
      <c r="E258" s="99"/>
      <c r="F258" s="99"/>
      <c r="G258" s="18"/>
      <c r="H258" s="18"/>
      <c r="I258" s="18"/>
      <c r="J258" s="18"/>
      <c r="K258" s="18"/>
      <c r="L258" s="18"/>
      <c r="M258" s="18"/>
      <c r="N258" s="18"/>
      <c r="O258" s="18"/>
      <c r="P258" s="18"/>
      <c r="Q258" s="18"/>
      <c r="R258" s="18"/>
      <c r="S258" s="18"/>
      <c r="T258" s="20"/>
      <c r="U258" s="20"/>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row>
    <row r="259" spans="1:52" ht="9.75" customHeight="1">
      <c r="A259" s="19"/>
      <c r="B259" s="18"/>
      <c r="C259" s="18"/>
      <c r="D259" s="18"/>
      <c r="E259" s="99"/>
      <c r="F259" s="99"/>
      <c r="G259" s="18"/>
      <c r="H259" s="18"/>
      <c r="I259" s="18"/>
      <c r="J259" s="18"/>
      <c r="K259" s="18"/>
      <c r="L259" s="18"/>
      <c r="M259" s="18"/>
      <c r="N259" s="18"/>
      <c r="O259" s="18"/>
      <c r="P259" s="18"/>
      <c r="Q259" s="18"/>
      <c r="R259" s="18"/>
      <c r="S259" s="18"/>
      <c r="T259" s="20"/>
      <c r="U259" s="20"/>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row>
    <row r="260" spans="1:52" ht="9.75" customHeight="1">
      <c r="A260" s="19"/>
      <c r="B260" s="18"/>
      <c r="C260" s="18"/>
      <c r="D260" s="18"/>
      <c r="E260" s="99"/>
      <c r="F260" s="99"/>
      <c r="G260" s="18"/>
      <c r="H260" s="18"/>
      <c r="I260" s="18"/>
      <c r="J260" s="18"/>
      <c r="K260" s="18"/>
      <c r="L260" s="18"/>
      <c r="M260" s="18"/>
      <c r="N260" s="18"/>
      <c r="O260" s="18"/>
      <c r="P260" s="18"/>
      <c r="Q260" s="18"/>
      <c r="R260" s="18"/>
      <c r="S260" s="18"/>
      <c r="T260" s="20"/>
      <c r="U260" s="20"/>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row>
    <row r="261" spans="1:52" ht="9.75" customHeight="1">
      <c r="A261" s="19"/>
      <c r="B261" s="18"/>
      <c r="C261" s="18"/>
      <c r="D261" s="18"/>
      <c r="E261" s="99"/>
      <c r="F261" s="99"/>
      <c r="G261" s="18"/>
      <c r="H261" s="18"/>
      <c r="I261" s="18"/>
      <c r="J261" s="18"/>
      <c r="K261" s="18"/>
      <c r="L261" s="18"/>
      <c r="M261" s="18"/>
      <c r="N261" s="18"/>
      <c r="O261" s="18"/>
      <c r="P261" s="18"/>
      <c r="Q261" s="18"/>
      <c r="R261" s="18"/>
      <c r="S261" s="18"/>
      <c r="T261" s="20"/>
      <c r="U261" s="20"/>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row>
    <row r="262" spans="1:52" ht="9.75" customHeight="1">
      <c r="A262" s="19"/>
      <c r="B262" s="18"/>
      <c r="C262" s="18"/>
      <c r="D262" s="18"/>
      <c r="E262" s="99"/>
      <c r="F262" s="99"/>
      <c r="G262" s="18"/>
      <c r="H262" s="18"/>
      <c r="I262" s="18"/>
      <c r="J262" s="18"/>
      <c r="K262" s="18"/>
      <c r="L262" s="18"/>
      <c r="M262" s="18"/>
      <c r="N262" s="18"/>
      <c r="O262" s="18"/>
      <c r="P262" s="18"/>
      <c r="Q262" s="18"/>
      <c r="R262" s="18"/>
      <c r="S262" s="18"/>
      <c r="T262" s="20"/>
      <c r="U262" s="20"/>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row>
    <row r="263" spans="1:52" ht="9.75" customHeight="1">
      <c r="A263" s="19"/>
      <c r="B263" s="18"/>
      <c r="C263" s="18"/>
      <c r="D263" s="18"/>
      <c r="E263" s="99"/>
      <c r="F263" s="99"/>
      <c r="G263" s="18"/>
      <c r="H263" s="18"/>
      <c r="I263" s="18"/>
      <c r="J263" s="18"/>
      <c r="K263" s="18"/>
      <c r="L263" s="18"/>
      <c r="M263" s="18"/>
      <c r="N263" s="18"/>
      <c r="O263" s="18"/>
      <c r="P263" s="18"/>
      <c r="Q263" s="18"/>
      <c r="R263" s="18"/>
      <c r="S263" s="18"/>
      <c r="T263" s="20"/>
      <c r="U263" s="20"/>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row>
    <row r="264" spans="1:52" ht="9.75" customHeight="1">
      <c r="A264" s="19"/>
      <c r="B264" s="18"/>
      <c r="C264" s="18"/>
      <c r="D264" s="18"/>
      <c r="E264" s="99"/>
      <c r="F264" s="99"/>
      <c r="G264" s="18"/>
      <c r="H264" s="18"/>
      <c r="I264" s="18"/>
      <c r="J264" s="18"/>
      <c r="K264" s="18"/>
      <c r="L264" s="18"/>
      <c r="M264" s="18"/>
      <c r="N264" s="18"/>
      <c r="O264" s="18"/>
      <c r="P264" s="18"/>
      <c r="Q264" s="18"/>
      <c r="R264" s="18"/>
      <c r="S264" s="18"/>
      <c r="T264" s="20"/>
      <c r="U264" s="20"/>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row>
    <row r="265" spans="1:52" ht="9.75" customHeight="1">
      <c r="A265" s="19"/>
      <c r="B265" s="18"/>
      <c r="C265" s="18"/>
      <c r="D265" s="18"/>
      <c r="E265" s="99"/>
      <c r="F265" s="99"/>
      <c r="G265" s="18"/>
      <c r="H265" s="18"/>
      <c r="I265" s="18"/>
      <c r="J265" s="18"/>
      <c r="K265" s="18"/>
      <c r="L265" s="18"/>
      <c r="M265" s="18"/>
      <c r="N265" s="18"/>
      <c r="O265" s="18"/>
      <c r="P265" s="18"/>
      <c r="Q265" s="18"/>
      <c r="R265" s="18"/>
      <c r="S265" s="18"/>
      <c r="T265" s="20"/>
      <c r="U265" s="20"/>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row>
    <row r="266" spans="1:52" ht="9.75" customHeight="1">
      <c r="A266" s="19"/>
      <c r="B266" s="18"/>
      <c r="C266" s="18"/>
      <c r="D266" s="18"/>
      <c r="E266" s="99"/>
      <c r="F266" s="99"/>
      <c r="G266" s="18"/>
      <c r="H266" s="18"/>
      <c r="I266" s="18"/>
      <c r="J266" s="18"/>
      <c r="K266" s="18"/>
      <c r="L266" s="18"/>
      <c r="M266" s="18"/>
      <c r="N266" s="18"/>
      <c r="O266" s="18"/>
      <c r="P266" s="18"/>
      <c r="Q266" s="18"/>
      <c r="R266" s="18"/>
      <c r="S266" s="18"/>
      <c r="T266" s="20"/>
      <c r="U266" s="20"/>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row>
    <row r="267" spans="1:52" ht="9.75" customHeight="1">
      <c r="A267" s="19"/>
      <c r="B267" s="18"/>
      <c r="C267" s="18"/>
      <c r="D267" s="18"/>
      <c r="E267" s="99"/>
      <c r="F267" s="99"/>
      <c r="G267" s="18"/>
      <c r="H267" s="18"/>
      <c r="I267" s="18"/>
      <c r="J267" s="18"/>
      <c r="K267" s="18"/>
      <c r="L267" s="18"/>
      <c r="M267" s="18"/>
      <c r="N267" s="18"/>
      <c r="O267" s="18"/>
      <c r="P267" s="18"/>
      <c r="Q267" s="18"/>
      <c r="R267" s="18"/>
      <c r="S267" s="18"/>
      <c r="T267" s="20"/>
      <c r="U267" s="20"/>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row>
    <row r="268" spans="1:52" ht="9.75" customHeight="1">
      <c r="A268" s="19"/>
      <c r="B268" s="18"/>
      <c r="C268" s="18"/>
      <c r="D268" s="18"/>
      <c r="E268" s="99"/>
      <c r="F268" s="99"/>
      <c r="G268" s="18"/>
      <c r="H268" s="18"/>
      <c r="I268" s="18"/>
      <c r="J268" s="18"/>
      <c r="K268" s="18"/>
      <c r="L268" s="18"/>
      <c r="M268" s="18"/>
      <c r="N268" s="18"/>
      <c r="O268" s="18"/>
      <c r="P268" s="18"/>
      <c r="Q268" s="18"/>
      <c r="R268" s="18"/>
      <c r="S268" s="18"/>
      <c r="T268" s="20"/>
      <c r="U268" s="20"/>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row>
    <row r="269" spans="1:52" ht="9.75" customHeight="1">
      <c r="A269" s="19"/>
      <c r="B269" s="18"/>
      <c r="C269" s="18"/>
      <c r="D269" s="18"/>
      <c r="E269" s="99"/>
      <c r="F269" s="99"/>
      <c r="G269" s="18"/>
      <c r="H269" s="18"/>
      <c r="I269" s="18"/>
      <c r="J269" s="18"/>
      <c r="K269" s="18"/>
      <c r="L269" s="18"/>
      <c r="M269" s="18"/>
      <c r="N269" s="18"/>
      <c r="O269" s="18"/>
      <c r="P269" s="18"/>
      <c r="Q269" s="18"/>
      <c r="R269" s="18"/>
      <c r="S269" s="18"/>
      <c r="T269" s="20"/>
      <c r="U269" s="20"/>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row>
    <row r="270" spans="1:52" ht="9.75" customHeight="1">
      <c r="A270" s="19"/>
      <c r="B270" s="18"/>
      <c r="C270" s="18"/>
      <c r="D270" s="18"/>
      <c r="E270" s="99"/>
      <c r="F270" s="99"/>
      <c r="G270" s="18"/>
      <c r="H270" s="18"/>
      <c r="I270" s="18"/>
      <c r="J270" s="18"/>
      <c r="K270" s="18"/>
      <c r="L270" s="18"/>
      <c r="M270" s="18"/>
      <c r="N270" s="18"/>
      <c r="O270" s="18"/>
      <c r="P270" s="18"/>
      <c r="Q270" s="18"/>
      <c r="R270" s="18"/>
      <c r="S270" s="18"/>
      <c r="T270" s="20"/>
      <c r="U270" s="20"/>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row>
    <row r="271" spans="1:52" ht="9.75" customHeight="1">
      <c r="A271" s="19"/>
      <c r="B271" s="18"/>
      <c r="C271" s="18"/>
      <c r="D271" s="18"/>
      <c r="E271" s="99"/>
      <c r="F271" s="99"/>
      <c r="G271" s="18"/>
      <c r="H271" s="18"/>
      <c r="I271" s="18"/>
      <c r="J271" s="18"/>
      <c r="K271" s="18"/>
      <c r="L271" s="18"/>
      <c r="M271" s="18"/>
      <c r="N271" s="18"/>
      <c r="O271" s="18"/>
      <c r="P271" s="18"/>
      <c r="Q271" s="18"/>
      <c r="R271" s="18"/>
      <c r="S271" s="18"/>
      <c r="T271" s="20"/>
      <c r="U271" s="20"/>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row>
    <row r="272" spans="1:52" ht="9.75" customHeight="1">
      <c r="A272" s="19"/>
      <c r="B272" s="18"/>
      <c r="C272" s="18"/>
      <c r="D272" s="18"/>
      <c r="E272" s="99"/>
      <c r="F272" s="99"/>
      <c r="G272" s="18"/>
      <c r="H272" s="18"/>
      <c r="I272" s="18"/>
      <c r="J272" s="18"/>
      <c r="K272" s="18"/>
      <c r="L272" s="18"/>
      <c r="M272" s="18"/>
      <c r="N272" s="18"/>
      <c r="O272" s="18"/>
      <c r="P272" s="18"/>
      <c r="Q272" s="18"/>
      <c r="R272" s="18"/>
      <c r="S272" s="18"/>
      <c r="T272" s="20"/>
      <c r="U272" s="20"/>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row>
    <row r="273" spans="1:52" ht="9.75" customHeight="1">
      <c r="A273" s="19"/>
      <c r="B273" s="18"/>
      <c r="C273" s="18"/>
      <c r="D273" s="18"/>
      <c r="E273" s="99"/>
      <c r="F273" s="99"/>
      <c r="G273" s="18"/>
      <c r="H273" s="18"/>
      <c r="I273" s="18"/>
      <c r="J273" s="18"/>
      <c r="K273" s="18"/>
      <c r="L273" s="18"/>
      <c r="M273" s="18"/>
      <c r="N273" s="18"/>
      <c r="O273" s="18"/>
      <c r="P273" s="18"/>
      <c r="Q273" s="18"/>
      <c r="R273" s="18"/>
      <c r="S273" s="18"/>
      <c r="T273" s="20"/>
      <c r="U273" s="20"/>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row>
    <row r="274" spans="1:52" ht="9.75" customHeight="1">
      <c r="A274" s="19"/>
      <c r="B274" s="18"/>
      <c r="C274" s="18"/>
      <c r="D274" s="18"/>
      <c r="E274" s="99"/>
      <c r="F274" s="99"/>
      <c r="G274" s="18"/>
      <c r="H274" s="18"/>
      <c r="I274" s="18"/>
      <c r="J274" s="18"/>
      <c r="K274" s="18"/>
      <c r="L274" s="18"/>
      <c r="M274" s="18"/>
      <c r="N274" s="18"/>
      <c r="O274" s="18"/>
      <c r="P274" s="18"/>
      <c r="Q274" s="18"/>
      <c r="R274" s="18"/>
      <c r="S274" s="18"/>
      <c r="T274" s="20"/>
      <c r="U274" s="20"/>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row>
    <row r="275" spans="1:52" ht="9.75" customHeight="1">
      <c r="A275" s="19"/>
      <c r="B275" s="18"/>
      <c r="C275" s="18"/>
      <c r="D275" s="18"/>
      <c r="E275" s="99"/>
      <c r="F275" s="99"/>
      <c r="G275" s="18"/>
      <c r="H275" s="18"/>
      <c r="I275" s="18"/>
      <c r="J275" s="18"/>
      <c r="K275" s="18"/>
      <c r="L275" s="18"/>
      <c r="M275" s="18"/>
      <c r="N275" s="18"/>
      <c r="O275" s="18"/>
      <c r="P275" s="18"/>
      <c r="Q275" s="18"/>
      <c r="R275" s="18"/>
      <c r="S275" s="18"/>
      <c r="T275" s="20"/>
      <c r="U275" s="20"/>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row>
    <row r="276" spans="1:52" ht="9.75" customHeight="1">
      <c r="A276" s="19"/>
      <c r="B276" s="18"/>
      <c r="C276" s="18"/>
      <c r="D276" s="18"/>
      <c r="E276" s="99"/>
      <c r="F276" s="99"/>
      <c r="G276" s="18"/>
      <c r="H276" s="18"/>
      <c r="I276" s="18"/>
      <c r="J276" s="18"/>
      <c r="K276" s="18"/>
      <c r="L276" s="18"/>
      <c r="M276" s="18"/>
      <c r="N276" s="18"/>
      <c r="O276" s="18"/>
      <c r="P276" s="18"/>
      <c r="Q276" s="18"/>
      <c r="R276" s="18"/>
      <c r="S276" s="18"/>
      <c r="T276" s="20"/>
      <c r="U276" s="20"/>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row>
    <row r="277" spans="1:52" ht="9.75" customHeight="1">
      <c r="A277" s="19"/>
      <c r="B277" s="18"/>
      <c r="C277" s="18"/>
      <c r="D277" s="18"/>
      <c r="E277" s="99"/>
      <c r="F277" s="99"/>
      <c r="G277" s="18"/>
      <c r="H277" s="18"/>
      <c r="I277" s="18"/>
      <c r="J277" s="18"/>
      <c r="K277" s="18"/>
      <c r="L277" s="18"/>
      <c r="M277" s="18"/>
      <c r="N277" s="18"/>
      <c r="O277" s="18"/>
      <c r="P277" s="18"/>
      <c r="Q277" s="18"/>
      <c r="R277" s="18"/>
      <c r="S277" s="18"/>
      <c r="T277" s="20"/>
      <c r="U277" s="20"/>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row>
    <row r="278" spans="1:52" ht="9.75" customHeight="1">
      <c r="A278" s="19"/>
      <c r="B278" s="18"/>
      <c r="C278" s="18"/>
      <c r="D278" s="18"/>
      <c r="E278" s="99"/>
      <c r="F278" s="99"/>
      <c r="G278" s="18"/>
      <c r="H278" s="18"/>
      <c r="I278" s="18"/>
      <c r="J278" s="18"/>
      <c r="K278" s="18"/>
      <c r="L278" s="18"/>
      <c r="M278" s="18"/>
      <c r="N278" s="18"/>
      <c r="O278" s="18"/>
      <c r="P278" s="18"/>
      <c r="Q278" s="18"/>
      <c r="R278" s="18"/>
      <c r="S278" s="18"/>
      <c r="T278" s="20"/>
      <c r="U278" s="20"/>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row>
    <row r="279" spans="1:52" ht="9.75" customHeight="1">
      <c r="A279" s="19"/>
      <c r="B279" s="18"/>
      <c r="C279" s="18"/>
      <c r="D279" s="18"/>
      <c r="E279" s="99"/>
      <c r="F279" s="99"/>
      <c r="G279" s="18"/>
      <c r="H279" s="18"/>
      <c r="I279" s="18"/>
      <c r="J279" s="18"/>
      <c r="K279" s="18"/>
      <c r="L279" s="18"/>
      <c r="M279" s="18"/>
      <c r="N279" s="18"/>
      <c r="O279" s="18"/>
      <c r="P279" s="18"/>
      <c r="Q279" s="18"/>
      <c r="R279" s="18"/>
      <c r="S279" s="18"/>
      <c r="T279" s="20"/>
      <c r="U279" s="20"/>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row>
    <row r="280" spans="1:52" ht="9.75" customHeight="1">
      <c r="A280" s="19"/>
      <c r="B280" s="18"/>
      <c r="C280" s="18"/>
      <c r="D280" s="18"/>
      <c r="E280" s="99"/>
      <c r="F280" s="99"/>
      <c r="G280" s="18"/>
      <c r="H280" s="18"/>
      <c r="I280" s="18"/>
      <c r="J280" s="18"/>
      <c r="K280" s="18"/>
      <c r="L280" s="18"/>
      <c r="M280" s="18"/>
      <c r="N280" s="18"/>
      <c r="O280" s="18"/>
      <c r="P280" s="18"/>
      <c r="Q280" s="18"/>
      <c r="R280" s="18"/>
      <c r="S280" s="18"/>
      <c r="T280" s="20"/>
      <c r="U280" s="20"/>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row>
    <row r="281" spans="1:52" ht="9.75" customHeight="1">
      <c r="A281" s="19"/>
      <c r="B281" s="18"/>
      <c r="C281" s="18"/>
      <c r="D281" s="18"/>
      <c r="E281" s="99"/>
      <c r="F281" s="99"/>
      <c r="G281" s="18"/>
      <c r="H281" s="18"/>
      <c r="I281" s="18"/>
      <c r="J281" s="18"/>
      <c r="K281" s="18"/>
      <c r="L281" s="18"/>
      <c r="M281" s="18"/>
      <c r="N281" s="18"/>
      <c r="O281" s="18"/>
      <c r="P281" s="18"/>
      <c r="Q281" s="18"/>
      <c r="R281" s="18"/>
      <c r="S281" s="18"/>
      <c r="T281" s="20"/>
      <c r="U281" s="20"/>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row>
    <row r="282" spans="1:52" ht="9.75" customHeight="1">
      <c r="A282" s="19"/>
      <c r="B282" s="18"/>
      <c r="C282" s="18"/>
      <c r="D282" s="18"/>
      <c r="E282" s="99"/>
      <c r="F282" s="99"/>
      <c r="G282" s="18"/>
      <c r="H282" s="18"/>
      <c r="I282" s="18"/>
      <c r="J282" s="18"/>
      <c r="K282" s="18"/>
      <c r="L282" s="18"/>
      <c r="M282" s="18"/>
      <c r="N282" s="18"/>
      <c r="O282" s="18"/>
      <c r="P282" s="18"/>
      <c r="Q282" s="18"/>
      <c r="R282" s="18"/>
      <c r="S282" s="18"/>
      <c r="T282" s="20"/>
      <c r="U282" s="20"/>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row>
    <row r="283" spans="1:52" ht="9.75" customHeight="1">
      <c r="A283" s="19"/>
      <c r="B283" s="18"/>
      <c r="C283" s="18"/>
      <c r="D283" s="18"/>
      <c r="E283" s="99"/>
      <c r="F283" s="99"/>
      <c r="G283" s="18"/>
      <c r="H283" s="18"/>
      <c r="I283" s="18"/>
      <c r="J283" s="18"/>
      <c r="K283" s="18"/>
      <c r="L283" s="18"/>
      <c r="M283" s="18"/>
      <c r="N283" s="18"/>
      <c r="O283" s="18"/>
      <c r="P283" s="18"/>
      <c r="Q283" s="18"/>
      <c r="R283" s="18"/>
      <c r="S283" s="18"/>
      <c r="T283" s="20"/>
      <c r="U283" s="20"/>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row>
    <row r="284" spans="1:52" ht="9.75" customHeight="1">
      <c r="A284" s="19"/>
      <c r="B284" s="18"/>
      <c r="C284" s="18"/>
      <c r="D284" s="18"/>
      <c r="E284" s="99"/>
      <c r="F284" s="99"/>
      <c r="G284" s="18"/>
      <c r="H284" s="18"/>
      <c r="I284" s="18"/>
      <c r="J284" s="18"/>
      <c r="K284" s="18"/>
      <c r="L284" s="18"/>
      <c r="M284" s="18"/>
      <c r="N284" s="18"/>
      <c r="O284" s="18"/>
      <c r="P284" s="18"/>
      <c r="Q284" s="18"/>
      <c r="R284" s="18"/>
      <c r="S284" s="18"/>
      <c r="T284" s="20"/>
      <c r="U284" s="20"/>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row>
    <row r="285" spans="1:52" ht="9.75" customHeight="1">
      <c r="A285" s="19"/>
      <c r="B285" s="18"/>
      <c r="C285" s="18"/>
      <c r="D285" s="18"/>
      <c r="E285" s="99"/>
      <c r="F285" s="99"/>
      <c r="G285" s="18"/>
      <c r="H285" s="18"/>
      <c r="I285" s="18"/>
      <c r="J285" s="18"/>
      <c r="K285" s="18"/>
      <c r="L285" s="18"/>
      <c r="M285" s="18"/>
      <c r="N285" s="18"/>
      <c r="O285" s="18"/>
      <c r="P285" s="18"/>
      <c r="Q285" s="18"/>
      <c r="R285" s="18"/>
      <c r="S285" s="18"/>
      <c r="T285" s="20"/>
      <c r="U285" s="20"/>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row>
    <row r="286" spans="1:52" ht="9.75" customHeight="1">
      <c r="A286" s="19"/>
      <c r="B286" s="18"/>
      <c r="C286" s="18"/>
      <c r="D286" s="18"/>
      <c r="E286" s="99"/>
      <c r="F286" s="99"/>
      <c r="G286" s="18"/>
      <c r="H286" s="18"/>
      <c r="I286" s="18"/>
      <c r="J286" s="18"/>
      <c r="K286" s="18"/>
      <c r="L286" s="18"/>
      <c r="M286" s="18"/>
      <c r="N286" s="18"/>
      <c r="O286" s="18"/>
      <c r="P286" s="18"/>
      <c r="Q286" s="18"/>
      <c r="R286" s="18"/>
      <c r="S286" s="18"/>
      <c r="T286" s="20"/>
      <c r="U286" s="20"/>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row>
    <row r="287" spans="1:52" ht="9.75" customHeight="1">
      <c r="A287" s="19"/>
      <c r="B287" s="18"/>
      <c r="C287" s="18"/>
      <c r="D287" s="18"/>
      <c r="E287" s="99"/>
      <c r="F287" s="99"/>
      <c r="G287" s="18"/>
      <c r="H287" s="18"/>
      <c r="I287" s="18"/>
      <c r="J287" s="18"/>
      <c r="K287" s="18"/>
      <c r="L287" s="18"/>
      <c r="M287" s="18"/>
      <c r="N287" s="18"/>
      <c r="O287" s="18"/>
      <c r="P287" s="18"/>
      <c r="Q287" s="18"/>
      <c r="R287" s="18"/>
      <c r="S287" s="18"/>
      <c r="T287" s="20"/>
      <c r="U287" s="20"/>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row>
    <row r="288" spans="1:52" ht="9.75" customHeight="1">
      <c r="A288" s="19"/>
      <c r="B288" s="18"/>
      <c r="C288" s="18"/>
      <c r="D288" s="18"/>
      <c r="E288" s="99"/>
      <c r="F288" s="99"/>
      <c r="G288" s="18"/>
      <c r="H288" s="18"/>
      <c r="I288" s="18"/>
      <c r="J288" s="18"/>
      <c r="K288" s="18"/>
      <c r="L288" s="18"/>
      <c r="M288" s="18"/>
      <c r="N288" s="18"/>
      <c r="O288" s="18"/>
      <c r="P288" s="18"/>
      <c r="Q288" s="18"/>
      <c r="R288" s="18"/>
      <c r="S288" s="18"/>
      <c r="T288" s="20"/>
      <c r="U288" s="20"/>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row>
    <row r="289" spans="1:52" ht="9.75" customHeight="1">
      <c r="A289" s="19"/>
      <c r="B289" s="18"/>
      <c r="C289" s="18"/>
      <c r="D289" s="18"/>
      <c r="E289" s="99"/>
      <c r="F289" s="99"/>
      <c r="G289" s="18"/>
      <c r="H289" s="18"/>
      <c r="I289" s="18"/>
      <c r="J289" s="18"/>
      <c r="K289" s="18"/>
      <c r="L289" s="18"/>
      <c r="M289" s="18"/>
      <c r="N289" s="18"/>
      <c r="O289" s="18"/>
      <c r="P289" s="18"/>
      <c r="Q289" s="18"/>
      <c r="R289" s="18"/>
      <c r="S289" s="18"/>
      <c r="T289" s="20"/>
      <c r="U289" s="20"/>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row>
    <row r="290" spans="1:52" ht="9.75" customHeight="1">
      <c r="A290" s="19"/>
      <c r="B290" s="18"/>
      <c r="C290" s="18"/>
      <c r="D290" s="18"/>
      <c r="E290" s="99"/>
      <c r="F290" s="99"/>
      <c r="G290" s="18"/>
      <c r="H290" s="18"/>
      <c r="I290" s="18"/>
      <c r="J290" s="18"/>
      <c r="K290" s="18"/>
      <c r="L290" s="18"/>
      <c r="M290" s="18"/>
      <c r="N290" s="18"/>
      <c r="O290" s="18"/>
      <c r="P290" s="18"/>
      <c r="Q290" s="18"/>
      <c r="R290" s="18"/>
      <c r="S290" s="18"/>
      <c r="T290" s="20"/>
      <c r="U290" s="20"/>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row>
    <row r="291" spans="1:52" ht="9.75" customHeight="1">
      <c r="A291" s="19"/>
      <c r="B291" s="18"/>
      <c r="C291" s="18"/>
      <c r="D291" s="18"/>
      <c r="E291" s="99"/>
      <c r="F291" s="99"/>
      <c r="G291" s="18"/>
      <c r="H291" s="18"/>
      <c r="I291" s="18"/>
      <c r="J291" s="18"/>
      <c r="K291" s="18"/>
      <c r="L291" s="18"/>
      <c r="M291" s="18"/>
      <c r="N291" s="18"/>
      <c r="O291" s="18"/>
      <c r="P291" s="18"/>
      <c r="Q291" s="18"/>
      <c r="R291" s="18"/>
      <c r="S291" s="18"/>
      <c r="T291" s="20"/>
      <c r="U291" s="20"/>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row>
    <row r="292" spans="1:52" ht="9.75" customHeight="1">
      <c r="A292" s="19"/>
      <c r="B292" s="18"/>
      <c r="C292" s="18"/>
      <c r="D292" s="18"/>
      <c r="E292" s="99"/>
      <c r="F292" s="99"/>
      <c r="G292" s="18"/>
      <c r="H292" s="18"/>
      <c r="I292" s="18"/>
      <c r="J292" s="18"/>
      <c r="K292" s="18"/>
      <c r="L292" s="18"/>
      <c r="M292" s="18"/>
      <c r="N292" s="18"/>
      <c r="O292" s="18"/>
      <c r="P292" s="18"/>
      <c r="Q292" s="18"/>
      <c r="R292" s="18"/>
      <c r="S292" s="18"/>
      <c r="T292" s="20"/>
      <c r="U292" s="20"/>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row>
    <row r="293" spans="1:52" ht="9.75" customHeight="1">
      <c r="A293" s="19"/>
      <c r="B293" s="18"/>
      <c r="C293" s="18"/>
      <c r="D293" s="18"/>
      <c r="E293" s="99"/>
      <c r="F293" s="99"/>
      <c r="G293" s="18"/>
      <c r="H293" s="18"/>
      <c r="I293" s="18"/>
      <c r="J293" s="18"/>
      <c r="K293" s="18"/>
      <c r="L293" s="18"/>
      <c r="M293" s="18"/>
      <c r="N293" s="18"/>
      <c r="O293" s="18"/>
      <c r="P293" s="18"/>
      <c r="Q293" s="18"/>
      <c r="R293" s="18"/>
      <c r="S293" s="18"/>
      <c r="T293" s="20"/>
      <c r="U293" s="20"/>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row>
    <row r="294" spans="1:52" ht="9.75" customHeight="1">
      <c r="A294" s="19"/>
      <c r="B294" s="18"/>
      <c r="C294" s="18"/>
      <c r="D294" s="18"/>
      <c r="E294" s="99"/>
      <c r="F294" s="99"/>
      <c r="G294" s="18"/>
      <c r="H294" s="18"/>
      <c r="I294" s="18"/>
      <c r="J294" s="18"/>
      <c r="K294" s="18"/>
      <c r="L294" s="18"/>
      <c r="M294" s="18"/>
      <c r="N294" s="18"/>
      <c r="O294" s="18"/>
      <c r="P294" s="18"/>
      <c r="Q294" s="18"/>
      <c r="R294" s="18"/>
      <c r="S294" s="18"/>
      <c r="T294" s="20"/>
      <c r="U294" s="20"/>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row>
    <row r="295" spans="1:52" ht="9.75" customHeight="1">
      <c r="A295" s="19"/>
      <c r="B295" s="18"/>
      <c r="C295" s="18"/>
      <c r="D295" s="18"/>
      <c r="E295" s="99"/>
      <c r="F295" s="99"/>
      <c r="G295" s="18"/>
      <c r="H295" s="18"/>
      <c r="I295" s="18"/>
      <c r="J295" s="18"/>
      <c r="K295" s="18"/>
      <c r="L295" s="18"/>
      <c r="M295" s="18"/>
      <c r="N295" s="18"/>
      <c r="O295" s="18"/>
      <c r="P295" s="18"/>
      <c r="Q295" s="18"/>
      <c r="R295" s="18"/>
      <c r="S295" s="18"/>
      <c r="T295" s="20"/>
      <c r="U295" s="20"/>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row>
    <row r="296" spans="1:52" ht="9.75" customHeight="1">
      <c r="A296" s="19"/>
      <c r="B296" s="18"/>
      <c r="C296" s="18"/>
      <c r="D296" s="18"/>
      <c r="E296" s="99"/>
      <c r="F296" s="99"/>
      <c r="G296" s="18"/>
      <c r="H296" s="18"/>
      <c r="I296" s="18"/>
      <c r="J296" s="18"/>
      <c r="K296" s="18"/>
      <c r="L296" s="18"/>
      <c r="M296" s="18"/>
      <c r="N296" s="18"/>
      <c r="O296" s="18"/>
      <c r="P296" s="18"/>
      <c r="Q296" s="18"/>
      <c r="R296" s="18"/>
      <c r="S296" s="18"/>
      <c r="T296" s="20"/>
      <c r="U296" s="20"/>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row>
    <row r="297" spans="1:52" ht="9.75" customHeight="1">
      <c r="A297" s="19"/>
      <c r="B297" s="18"/>
      <c r="C297" s="18"/>
      <c r="D297" s="18"/>
      <c r="E297" s="99"/>
      <c r="F297" s="99"/>
      <c r="G297" s="18"/>
      <c r="H297" s="18"/>
      <c r="I297" s="18"/>
      <c r="J297" s="18"/>
      <c r="K297" s="18"/>
      <c r="L297" s="18"/>
      <c r="M297" s="18"/>
      <c r="N297" s="18"/>
      <c r="O297" s="18"/>
      <c r="P297" s="18"/>
      <c r="Q297" s="18"/>
      <c r="R297" s="18"/>
      <c r="S297" s="18"/>
      <c r="T297" s="20"/>
      <c r="U297" s="20"/>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row>
    <row r="298" spans="1:52" ht="9.75" customHeight="1">
      <c r="A298" s="19"/>
      <c r="B298" s="18"/>
      <c r="C298" s="18"/>
      <c r="D298" s="18"/>
      <c r="E298" s="99"/>
      <c r="F298" s="99"/>
      <c r="G298" s="18"/>
      <c r="H298" s="18"/>
      <c r="I298" s="18"/>
      <c r="J298" s="18"/>
      <c r="K298" s="18"/>
      <c r="L298" s="18"/>
      <c r="M298" s="18"/>
      <c r="N298" s="18"/>
      <c r="O298" s="18"/>
      <c r="P298" s="18"/>
      <c r="Q298" s="18"/>
      <c r="R298" s="18"/>
      <c r="S298" s="18"/>
      <c r="T298" s="20"/>
      <c r="U298" s="20"/>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row>
    <row r="299" spans="1:52" ht="9.75" customHeight="1">
      <c r="A299" s="19"/>
      <c r="B299" s="18"/>
      <c r="C299" s="18"/>
      <c r="D299" s="18"/>
      <c r="E299" s="99"/>
      <c r="F299" s="99"/>
      <c r="G299" s="18"/>
      <c r="H299" s="18"/>
      <c r="I299" s="18"/>
      <c r="J299" s="18"/>
      <c r="K299" s="18"/>
      <c r="L299" s="18"/>
      <c r="M299" s="18"/>
      <c r="N299" s="18"/>
      <c r="O299" s="18"/>
      <c r="P299" s="18"/>
      <c r="Q299" s="18"/>
      <c r="R299" s="18"/>
      <c r="S299" s="18"/>
      <c r="T299" s="20"/>
      <c r="U299" s="20"/>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row>
    <row r="300" spans="1:52" ht="9.75" customHeight="1">
      <c r="A300" s="19"/>
      <c r="B300" s="18"/>
      <c r="C300" s="18"/>
      <c r="D300" s="18"/>
      <c r="E300" s="99"/>
      <c r="F300" s="99"/>
      <c r="G300" s="18"/>
      <c r="H300" s="18"/>
      <c r="I300" s="18"/>
      <c r="J300" s="18"/>
      <c r="K300" s="18"/>
      <c r="L300" s="18"/>
      <c r="M300" s="18"/>
      <c r="N300" s="18"/>
      <c r="O300" s="18"/>
      <c r="P300" s="18"/>
      <c r="Q300" s="18"/>
      <c r="R300" s="18"/>
      <c r="S300" s="18"/>
      <c r="T300" s="20"/>
      <c r="U300" s="20"/>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row>
    <row r="301" spans="1:52" ht="9.75" customHeight="1">
      <c r="A301" s="19"/>
      <c r="B301" s="18"/>
      <c r="C301" s="18"/>
      <c r="D301" s="18"/>
      <c r="E301" s="99"/>
      <c r="F301" s="99"/>
      <c r="G301" s="18"/>
      <c r="H301" s="18"/>
      <c r="I301" s="18"/>
      <c r="J301" s="18"/>
      <c r="K301" s="18"/>
      <c r="L301" s="18"/>
      <c r="M301" s="18"/>
      <c r="N301" s="18"/>
      <c r="O301" s="18"/>
      <c r="P301" s="18"/>
      <c r="Q301" s="18"/>
      <c r="R301" s="18"/>
      <c r="S301" s="18"/>
      <c r="T301" s="20"/>
      <c r="U301" s="20"/>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row>
    <row r="302" spans="1:52" ht="9.75" customHeight="1">
      <c r="A302" s="19"/>
      <c r="B302" s="18"/>
      <c r="C302" s="18"/>
      <c r="D302" s="18"/>
      <c r="E302" s="99"/>
      <c r="F302" s="99"/>
      <c r="G302" s="18"/>
      <c r="H302" s="18"/>
      <c r="I302" s="18"/>
      <c r="J302" s="18"/>
      <c r="K302" s="18"/>
      <c r="L302" s="18"/>
      <c r="M302" s="18"/>
      <c r="N302" s="18"/>
      <c r="O302" s="18"/>
      <c r="P302" s="18"/>
      <c r="Q302" s="18"/>
      <c r="R302" s="18"/>
      <c r="S302" s="18"/>
      <c r="T302" s="20"/>
      <c r="U302" s="20"/>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row>
    <row r="303" spans="1:52" ht="9.75" customHeight="1">
      <c r="A303" s="19"/>
      <c r="B303" s="18"/>
      <c r="C303" s="18"/>
      <c r="D303" s="18"/>
      <c r="E303" s="99"/>
      <c r="F303" s="99"/>
      <c r="G303" s="18"/>
      <c r="H303" s="18"/>
      <c r="I303" s="18"/>
      <c r="J303" s="18"/>
      <c r="K303" s="18"/>
      <c r="L303" s="18"/>
      <c r="M303" s="18"/>
      <c r="N303" s="18"/>
      <c r="O303" s="18"/>
      <c r="P303" s="18"/>
      <c r="Q303" s="18"/>
      <c r="R303" s="18"/>
      <c r="S303" s="18"/>
      <c r="T303" s="20"/>
      <c r="U303" s="20"/>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row>
    <row r="304" spans="1:52" ht="9.75" customHeight="1">
      <c r="A304" s="19"/>
      <c r="B304" s="18"/>
      <c r="C304" s="18"/>
      <c r="D304" s="18"/>
      <c r="E304" s="99"/>
      <c r="F304" s="99"/>
      <c r="G304" s="18"/>
      <c r="H304" s="18"/>
      <c r="I304" s="18"/>
      <c r="J304" s="18"/>
      <c r="K304" s="18"/>
      <c r="L304" s="18"/>
      <c r="M304" s="18"/>
      <c r="N304" s="18"/>
      <c r="O304" s="18"/>
      <c r="P304" s="18"/>
      <c r="Q304" s="18"/>
      <c r="R304" s="18"/>
      <c r="S304" s="18"/>
      <c r="T304" s="20"/>
      <c r="U304" s="20"/>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row>
    <row r="305" spans="1:52" ht="9.75" customHeight="1">
      <c r="A305" s="19"/>
      <c r="B305" s="18"/>
      <c r="C305" s="18"/>
      <c r="D305" s="18"/>
      <c r="E305" s="99"/>
      <c r="F305" s="99"/>
      <c r="G305" s="18"/>
      <c r="H305" s="18"/>
      <c r="I305" s="18"/>
      <c r="J305" s="18"/>
      <c r="K305" s="18"/>
      <c r="L305" s="18"/>
      <c r="M305" s="18"/>
      <c r="N305" s="18"/>
      <c r="O305" s="18"/>
      <c r="P305" s="18"/>
      <c r="Q305" s="18"/>
      <c r="R305" s="18"/>
      <c r="S305" s="18"/>
      <c r="T305" s="20"/>
      <c r="U305" s="20"/>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row>
    <row r="306" spans="1:52" ht="9.75" customHeight="1">
      <c r="A306" s="19"/>
      <c r="B306" s="18"/>
      <c r="C306" s="18"/>
      <c r="D306" s="18"/>
      <c r="E306" s="99"/>
      <c r="F306" s="99"/>
      <c r="G306" s="18"/>
      <c r="H306" s="18"/>
      <c r="I306" s="18"/>
      <c r="J306" s="18"/>
      <c r="K306" s="18"/>
      <c r="L306" s="18"/>
      <c r="M306" s="18"/>
      <c r="N306" s="18"/>
      <c r="O306" s="18"/>
      <c r="P306" s="18"/>
      <c r="Q306" s="18"/>
      <c r="R306" s="18"/>
      <c r="S306" s="18"/>
      <c r="T306" s="20"/>
      <c r="U306" s="20"/>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row>
    <row r="307" spans="1:52" ht="9.75" customHeight="1">
      <c r="A307" s="19"/>
      <c r="B307" s="18"/>
      <c r="C307" s="18"/>
      <c r="D307" s="18"/>
      <c r="E307" s="99"/>
      <c r="F307" s="99"/>
      <c r="G307" s="18"/>
      <c r="H307" s="18"/>
      <c r="I307" s="18"/>
      <c r="J307" s="18"/>
      <c r="K307" s="18"/>
      <c r="L307" s="18"/>
      <c r="M307" s="18"/>
      <c r="N307" s="18"/>
      <c r="O307" s="18"/>
      <c r="P307" s="18"/>
      <c r="Q307" s="18"/>
      <c r="R307" s="18"/>
      <c r="S307" s="18"/>
      <c r="T307" s="20"/>
      <c r="U307" s="20"/>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row>
    <row r="308" spans="1:52" ht="9.75" customHeight="1">
      <c r="A308" s="19"/>
      <c r="B308" s="18"/>
      <c r="C308" s="18"/>
      <c r="D308" s="18"/>
      <c r="E308" s="99"/>
      <c r="F308" s="99"/>
      <c r="G308" s="18"/>
      <c r="H308" s="18"/>
      <c r="I308" s="18"/>
      <c r="J308" s="18"/>
      <c r="K308" s="18"/>
      <c r="L308" s="18"/>
      <c r="M308" s="18"/>
      <c r="N308" s="18"/>
      <c r="O308" s="18"/>
      <c r="P308" s="18"/>
      <c r="Q308" s="18"/>
      <c r="R308" s="18"/>
      <c r="S308" s="18"/>
      <c r="T308" s="20"/>
      <c r="U308" s="20"/>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row>
    <row r="309" spans="1:52" ht="9.75" customHeight="1">
      <c r="A309" s="19"/>
      <c r="B309" s="18"/>
      <c r="C309" s="18"/>
      <c r="D309" s="18"/>
      <c r="E309" s="99"/>
      <c r="F309" s="99"/>
      <c r="G309" s="18"/>
      <c r="H309" s="18"/>
      <c r="I309" s="18"/>
      <c r="J309" s="18"/>
      <c r="K309" s="18"/>
      <c r="L309" s="18"/>
      <c r="M309" s="18"/>
      <c r="N309" s="18"/>
      <c r="O309" s="18"/>
      <c r="P309" s="18"/>
      <c r="Q309" s="18"/>
      <c r="R309" s="18"/>
      <c r="S309" s="18"/>
      <c r="T309" s="20"/>
      <c r="U309" s="20"/>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row>
    <row r="310" spans="1:52" ht="9.75" customHeight="1">
      <c r="A310" s="19"/>
      <c r="B310" s="18"/>
      <c r="C310" s="18"/>
      <c r="D310" s="18"/>
      <c r="E310" s="99"/>
      <c r="F310" s="99"/>
      <c r="G310" s="18"/>
      <c r="H310" s="18"/>
      <c r="I310" s="18"/>
      <c r="J310" s="18"/>
      <c r="K310" s="18"/>
      <c r="L310" s="18"/>
      <c r="M310" s="18"/>
      <c r="N310" s="18"/>
      <c r="O310" s="18"/>
      <c r="P310" s="18"/>
      <c r="Q310" s="18"/>
      <c r="R310" s="18"/>
      <c r="S310" s="18"/>
      <c r="T310" s="20"/>
      <c r="U310" s="20"/>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row>
    <row r="311" spans="1:52" ht="9.75" customHeight="1">
      <c r="A311" s="19"/>
      <c r="B311" s="18"/>
      <c r="C311" s="18"/>
      <c r="D311" s="18"/>
      <c r="E311" s="99"/>
      <c r="F311" s="99"/>
      <c r="G311" s="18"/>
      <c r="H311" s="18"/>
      <c r="I311" s="18"/>
      <c r="J311" s="18"/>
      <c r="K311" s="18"/>
      <c r="L311" s="18"/>
      <c r="M311" s="18"/>
      <c r="N311" s="18"/>
      <c r="O311" s="18"/>
      <c r="P311" s="18"/>
      <c r="Q311" s="18"/>
      <c r="R311" s="18"/>
      <c r="S311" s="18"/>
      <c r="T311" s="20"/>
      <c r="U311" s="20"/>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row>
    <row r="312" spans="1:52" ht="9.75" customHeight="1">
      <c r="A312" s="19"/>
      <c r="B312" s="18"/>
      <c r="C312" s="18"/>
      <c r="D312" s="18"/>
      <c r="E312" s="99"/>
      <c r="F312" s="99"/>
      <c r="G312" s="18"/>
      <c r="H312" s="18"/>
      <c r="I312" s="18"/>
      <c r="J312" s="18"/>
      <c r="K312" s="18"/>
      <c r="L312" s="18"/>
      <c r="M312" s="18"/>
      <c r="N312" s="18"/>
      <c r="O312" s="18"/>
      <c r="P312" s="18"/>
      <c r="Q312" s="18"/>
      <c r="R312" s="18"/>
      <c r="S312" s="18"/>
      <c r="T312" s="20"/>
      <c r="U312" s="20"/>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row>
    <row r="313" spans="1:52" ht="9.75" customHeight="1">
      <c r="A313" s="19"/>
      <c r="B313" s="18"/>
      <c r="C313" s="18"/>
      <c r="D313" s="18"/>
      <c r="E313" s="99"/>
      <c r="F313" s="99"/>
      <c r="G313" s="18"/>
      <c r="H313" s="18"/>
      <c r="I313" s="18"/>
      <c r="J313" s="18"/>
      <c r="K313" s="18"/>
      <c r="L313" s="18"/>
      <c r="M313" s="18"/>
      <c r="N313" s="18"/>
      <c r="O313" s="18"/>
      <c r="P313" s="18"/>
      <c r="Q313" s="18"/>
      <c r="R313" s="18"/>
      <c r="S313" s="18"/>
      <c r="T313" s="20"/>
      <c r="U313" s="20"/>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row>
    <row r="314" spans="1:52" ht="9.75" customHeight="1">
      <c r="A314" s="19"/>
      <c r="B314" s="18"/>
      <c r="C314" s="18"/>
      <c r="D314" s="18"/>
      <c r="E314" s="99"/>
      <c r="F314" s="99"/>
      <c r="G314" s="18"/>
      <c r="H314" s="18"/>
      <c r="I314" s="18"/>
      <c r="J314" s="18"/>
      <c r="K314" s="18"/>
      <c r="L314" s="18"/>
      <c r="M314" s="18"/>
      <c r="N314" s="18"/>
      <c r="O314" s="18"/>
      <c r="P314" s="18"/>
      <c r="Q314" s="18"/>
      <c r="R314" s="18"/>
      <c r="S314" s="18"/>
      <c r="T314" s="20"/>
      <c r="U314" s="20"/>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row>
    <row r="315" spans="1:52" ht="9.75" customHeight="1">
      <c r="A315" s="19"/>
      <c r="B315" s="18"/>
      <c r="C315" s="18"/>
      <c r="D315" s="18"/>
      <c r="E315" s="99"/>
      <c r="F315" s="99"/>
      <c r="G315" s="18"/>
      <c r="H315" s="18"/>
      <c r="I315" s="18"/>
      <c r="J315" s="18"/>
      <c r="K315" s="18"/>
      <c r="L315" s="18"/>
      <c r="M315" s="18"/>
      <c r="N315" s="18"/>
      <c r="O315" s="18"/>
      <c r="P315" s="18"/>
      <c r="Q315" s="18"/>
      <c r="R315" s="18"/>
      <c r="S315" s="18"/>
      <c r="T315" s="20"/>
      <c r="U315" s="20"/>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row>
    <row r="316" spans="1:52" ht="9.75" customHeight="1">
      <c r="A316" s="19"/>
      <c r="B316" s="18"/>
      <c r="C316" s="18"/>
      <c r="D316" s="18"/>
      <c r="E316" s="99"/>
      <c r="F316" s="99"/>
      <c r="G316" s="18"/>
      <c r="H316" s="18"/>
      <c r="I316" s="18"/>
      <c r="J316" s="18"/>
      <c r="K316" s="18"/>
      <c r="L316" s="18"/>
      <c r="M316" s="18"/>
      <c r="N316" s="18"/>
      <c r="O316" s="18"/>
      <c r="P316" s="18"/>
      <c r="Q316" s="18"/>
      <c r="R316" s="18"/>
      <c r="S316" s="18"/>
      <c r="T316" s="20"/>
      <c r="U316" s="20"/>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row>
    <row r="317" spans="1:52" ht="9.75" customHeight="1">
      <c r="A317" s="19"/>
      <c r="B317" s="18"/>
      <c r="C317" s="18"/>
      <c r="D317" s="18"/>
      <c r="E317" s="99"/>
      <c r="F317" s="99"/>
      <c r="G317" s="18"/>
      <c r="H317" s="18"/>
      <c r="I317" s="18"/>
      <c r="J317" s="18"/>
      <c r="K317" s="18"/>
      <c r="L317" s="18"/>
      <c r="M317" s="18"/>
      <c r="N317" s="18"/>
      <c r="O317" s="18"/>
      <c r="P317" s="18"/>
      <c r="Q317" s="18"/>
      <c r="R317" s="18"/>
      <c r="S317" s="18"/>
      <c r="T317" s="20"/>
      <c r="U317" s="20"/>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row>
    <row r="318" spans="1:52" ht="9.75" customHeight="1">
      <c r="A318" s="19"/>
      <c r="B318" s="18"/>
      <c r="C318" s="18"/>
      <c r="D318" s="18"/>
      <c r="E318" s="99"/>
      <c r="F318" s="99"/>
      <c r="G318" s="18"/>
      <c r="H318" s="18"/>
      <c r="I318" s="18"/>
      <c r="J318" s="18"/>
      <c r="K318" s="18"/>
      <c r="L318" s="18"/>
      <c r="M318" s="18"/>
      <c r="N318" s="18"/>
      <c r="O318" s="18"/>
      <c r="P318" s="18"/>
      <c r="Q318" s="18"/>
      <c r="R318" s="18"/>
      <c r="S318" s="18"/>
      <c r="T318" s="20"/>
      <c r="U318" s="20"/>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row>
    <row r="319" spans="1:52" ht="9.75" customHeight="1">
      <c r="A319" s="19"/>
      <c r="B319" s="18"/>
      <c r="C319" s="18"/>
      <c r="D319" s="18"/>
      <c r="E319" s="99"/>
      <c r="F319" s="99"/>
      <c r="G319" s="18"/>
      <c r="H319" s="18"/>
      <c r="I319" s="18"/>
      <c r="J319" s="18"/>
      <c r="K319" s="18"/>
      <c r="L319" s="18"/>
      <c r="M319" s="18"/>
      <c r="N319" s="18"/>
      <c r="O319" s="18"/>
      <c r="P319" s="18"/>
      <c r="Q319" s="18"/>
      <c r="R319" s="18"/>
      <c r="S319" s="18"/>
      <c r="T319" s="20"/>
      <c r="U319" s="20"/>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row>
    <row r="320" spans="1:52" ht="9.75" customHeight="1">
      <c r="A320" s="19"/>
      <c r="B320" s="18"/>
      <c r="C320" s="18"/>
      <c r="D320" s="18"/>
      <c r="E320" s="99"/>
      <c r="F320" s="99"/>
      <c r="G320" s="18"/>
      <c r="H320" s="18"/>
      <c r="I320" s="18"/>
      <c r="J320" s="18"/>
      <c r="K320" s="18"/>
      <c r="L320" s="18"/>
      <c r="M320" s="18"/>
      <c r="N320" s="18"/>
      <c r="O320" s="18"/>
      <c r="P320" s="18"/>
      <c r="Q320" s="18"/>
      <c r="R320" s="18"/>
      <c r="S320" s="18"/>
      <c r="T320" s="20"/>
      <c r="U320" s="20"/>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row>
    <row r="321" spans="1:52" ht="9.75" customHeight="1">
      <c r="A321" s="19"/>
      <c r="B321" s="18"/>
      <c r="C321" s="18"/>
      <c r="D321" s="18"/>
      <c r="E321" s="99"/>
      <c r="F321" s="99"/>
      <c r="G321" s="18"/>
      <c r="H321" s="18"/>
      <c r="I321" s="18"/>
      <c r="J321" s="18"/>
      <c r="K321" s="18"/>
      <c r="L321" s="18"/>
      <c r="M321" s="18"/>
      <c r="N321" s="18"/>
      <c r="O321" s="18"/>
      <c r="P321" s="18"/>
      <c r="Q321" s="18"/>
      <c r="R321" s="18"/>
      <c r="S321" s="18"/>
      <c r="T321" s="20"/>
      <c r="U321" s="20"/>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row>
    <row r="322" spans="1:52" ht="9.75" customHeight="1">
      <c r="A322" s="19"/>
      <c r="B322" s="18"/>
      <c r="C322" s="18"/>
      <c r="D322" s="18"/>
      <c r="E322" s="99"/>
      <c r="F322" s="99"/>
      <c r="G322" s="18"/>
      <c r="H322" s="18"/>
      <c r="I322" s="18"/>
      <c r="J322" s="18"/>
      <c r="K322" s="18"/>
      <c r="L322" s="18"/>
      <c r="M322" s="18"/>
      <c r="N322" s="18"/>
      <c r="O322" s="18"/>
      <c r="P322" s="18"/>
      <c r="Q322" s="18"/>
      <c r="R322" s="18"/>
      <c r="S322" s="18"/>
      <c r="T322" s="20"/>
      <c r="U322" s="20"/>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row>
    <row r="323" spans="1:52" ht="9.75" customHeight="1">
      <c r="A323" s="19"/>
      <c r="B323" s="18"/>
      <c r="C323" s="18"/>
      <c r="D323" s="18"/>
      <c r="E323" s="99"/>
      <c r="F323" s="99"/>
      <c r="G323" s="18"/>
      <c r="H323" s="18"/>
      <c r="I323" s="18"/>
      <c r="J323" s="18"/>
      <c r="K323" s="18"/>
      <c r="L323" s="18"/>
      <c r="M323" s="18"/>
      <c r="N323" s="18"/>
      <c r="O323" s="18"/>
      <c r="P323" s="18"/>
      <c r="Q323" s="18"/>
      <c r="R323" s="18"/>
      <c r="S323" s="18"/>
      <c r="T323" s="20"/>
      <c r="U323" s="20"/>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row>
    <row r="324" spans="1:52" ht="9.75" customHeight="1">
      <c r="A324" s="19"/>
      <c r="B324" s="18"/>
      <c r="C324" s="18"/>
      <c r="D324" s="18"/>
      <c r="E324" s="99"/>
      <c r="F324" s="99"/>
      <c r="G324" s="18"/>
      <c r="H324" s="18"/>
      <c r="I324" s="18"/>
      <c r="J324" s="18"/>
      <c r="K324" s="18"/>
      <c r="L324" s="18"/>
      <c r="M324" s="18"/>
      <c r="N324" s="18"/>
      <c r="O324" s="18"/>
      <c r="P324" s="18"/>
      <c r="Q324" s="18"/>
      <c r="R324" s="18"/>
      <c r="S324" s="18"/>
      <c r="T324" s="20"/>
      <c r="U324" s="20"/>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row>
    <row r="325" spans="1:52" ht="9.75" customHeight="1">
      <c r="A325" s="19"/>
      <c r="B325" s="18"/>
      <c r="C325" s="18"/>
      <c r="D325" s="18"/>
      <c r="E325" s="99"/>
      <c r="F325" s="99"/>
      <c r="G325" s="18"/>
      <c r="H325" s="18"/>
      <c r="I325" s="18"/>
      <c r="J325" s="18"/>
      <c r="K325" s="18"/>
      <c r="L325" s="18"/>
      <c r="M325" s="18"/>
      <c r="N325" s="18"/>
      <c r="O325" s="18"/>
      <c r="P325" s="18"/>
      <c r="Q325" s="18"/>
      <c r="R325" s="18"/>
      <c r="S325" s="18"/>
      <c r="T325" s="20"/>
      <c r="U325" s="20"/>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row>
    <row r="326" spans="1:52" ht="9.75" customHeight="1">
      <c r="A326" s="19"/>
      <c r="B326" s="18"/>
      <c r="C326" s="18"/>
      <c r="D326" s="18"/>
      <c r="E326" s="99"/>
      <c r="F326" s="99"/>
      <c r="G326" s="18"/>
      <c r="H326" s="18"/>
      <c r="I326" s="18"/>
      <c r="J326" s="18"/>
      <c r="K326" s="18"/>
      <c r="L326" s="18"/>
      <c r="M326" s="18"/>
      <c r="N326" s="18"/>
      <c r="O326" s="18"/>
      <c r="P326" s="18"/>
      <c r="Q326" s="18"/>
      <c r="R326" s="18"/>
      <c r="S326" s="18"/>
      <c r="T326" s="20"/>
      <c r="U326" s="20"/>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row>
    <row r="327" spans="1:52" ht="9.75" customHeight="1">
      <c r="A327" s="19"/>
      <c r="B327" s="18"/>
      <c r="C327" s="18"/>
      <c r="D327" s="18"/>
      <c r="E327" s="99"/>
      <c r="F327" s="99"/>
      <c r="G327" s="18"/>
      <c r="H327" s="18"/>
      <c r="I327" s="18"/>
      <c r="J327" s="18"/>
      <c r="K327" s="18"/>
      <c r="L327" s="18"/>
      <c r="M327" s="18"/>
      <c r="N327" s="18"/>
      <c r="O327" s="18"/>
      <c r="P327" s="18"/>
      <c r="Q327" s="18"/>
      <c r="R327" s="18"/>
      <c r="S327" s="18"/>
      <c r="T327" s="20"/>
      <c r="U327" s="20"/>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row>
    <row r="328" spans="1:52" ht="9.75" customHeight="1">
      <c r="A328" s="19"/>
      <c r="B328" s="18"/>
      <c r="C328" s="18"/>
      <c r="D328" s="18"/>
      <c r="E328" s="99"/>
      <c r="F328" s="99"/>
      <c r="G328" s="18"/>
      <c r="H328" s="18"/>
      <c r="I328" s="18"/>
      <c r="J328" s="18"/>
      <c r="K328" s="18"/>
      <c r="L328" s="18"/>
      <c r="M328" s="18"/>
      <c r="N328" s="18"/>
      <c r="O328" s="18"/>
      <c r="P328" s="18"/>
      <c r="Q328" s="18"/>
      <c r="R328" s="18"/>
      <c r="S328" s="18"/>
      <c r="T328" s="20"/>
      <c r="U328" s="20"/>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row>
    <row r="329" spans="1:52" ht="9.75" customHeight="1">
      <c r="A329" s="19"/>
      <c r="B329" s="18"/>
      <c r="C329" s="18"/>
      <c r="D329" s="18"/>
      <c r="E329" s="99"/>
      <c r="F329" s="99"/>
      <c r="G329" s="18"/>
      <c r="H329" s="18"/>
      <c r="I329" s="18"/>
      <c r="J329" s="18"/>
      <c r="K329" s="18"/>
      <c r="L329" s="18"/>
      <c r="M329" s="18"/>
      <c r="N329" s="18"/>
      <c r="O329" s="18"/>
      <c r="P329" s="18"/>
      <c r="Q329" s="18"/>
      <c r="R329" s="18"/>
      <c r="S329" s="18"/>
      <c r="T329" s="20"/>
      <c r="U329" s="20"/>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row>
    <row r="330" spans="1:52" ht="9.75" customHeight="1">
      <c r="A330" s="19"/>
      <c r="B330" s="18"/>
      <c r="C330" s="18"/>
      <c r="D330" s="18"/>
      <c r="E330" s="99"/>
      <c r="F330" s="99"/>
      <c r="G330" s="18"/>
      <c r="H330" s="18"/>
      <c r="I330" s="18"/>
      <c r="J330" s="18"/>
      <c r="K330" s="18"/>
      <c r="L330" s="18"/>
      <c r="M330" s="18"/>
      <c r="N330" s="18"/>
      <c r="O330" s="18"/>
      <c r="P330" s="18"/>
      <c r="Q330" s="18"/>
      <c r="R330" s="18"/>
      <c r="S330" s="18"/>
      <c r="T330" s="20"/>
      <c r="U330" s="20"/>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row>
    <row r="331" spans="1:52" ht="9.75" customHeight="1">
      <c r="A331" s="19"/>
      <c r="B331" s="18"/>
      <c r="C331" s="18"/>
      <c r="D331" s="18"/>
      <c r="E331" s="99"/>
      <c r="F331" s="99"/>
      <c r="G331" s="18"/>
      <c r="H331" s="18"/>
      <c r="I331" s="18"/>
      <c r="J331" s="18"/>
      <c r="K331" s="18"/>
      <c r="L331" s="18"/>
      <c r="M331" s="18"/>
      <c r="N331" s="18"/>
      <c r="O331" s="18"/>
      <c r="P331" s="18"/>
      <c r="Q331" s="18"/>
      <c r="R331" s="18"/>
      <c r="S331" s="18"/>
      <c r="T331" s="20"/>
      <c r="U331" s="20"/>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row>
    <row r="332" spans="1:52" ht="9.75" customHeight="1">
      <c r="A332" s="19"/>
      <c r="B332" s="18"/>
      <c r="C332" s="18"/>
      <c r="D332" s="18"/>
      <c r="E332" s="99"/>
      <c r="F332" s="99"/>
      <c r="G332" s="18"/>
      <c r="H332" s="18"/>
      <c r="I332" s="18"/>
      <c r="J332" s="18"/>
      <c r="K332" s="18"/>
      <c r="L332" s="18"/>
      <c r="M332" s="18"/>
      <c r="N332" s="18"/>
      <c r="O332" s="18"/>
      <c r="P332" s="18"/>
      <c r="Q332" s="18"/>
      <c r="R332" s="18"/>
      <c r="S332" s="18"/>
      <c r="T332" s="20"/>
      <c r="U332" s="20"/>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row>
    <row r="333" spans="1:52" ht="9.75" customHeight="1">
      <c r="A333" s="19"/>
      <c r="B333" s="18"/>
      <c r="C333" s="18"/>
      <c r="D333" s="18"/>
      <c r="E333" s="99"/>
      <c r="F333" s="99"/>
      <c r="G333" s="18"/>
      <c r="H333" s="18"/>
      <c r="I333" s="18"/>
      <c r="J333" s="18"/>
      <c r="K333" s="18"/>
      <c r="L333" s="18"/>
      <c r="M333" s="18"/>
      <c r="N333" s="18"/>
      <c r="O333" s="18"/>
      <c r="P333" s="18"/>
      <c r="Q333" s="18"/>
      <c r="R333" s="18"/>
      <c r="S333" s="18"/>
      <c r="T333" s="20"/>
      <c r="U333" s="20"/>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row>
    <row r="334" spans="1:52" ht="9.75" customHeight="1">
      <c r="A334" s="19"/>
      <c r="B334" s="18"/>
      <c r="C334" s="18"/>
      <c r="D334" s="18"/>
      <c r="E334" s="99"/>
      <c r="F334" s="99"/>
      <c r="G334" s="18"/>
      <c r="H334" s="18"/>
      <c r="I334" s="18"/>
      <c r="J334" s="18"/>
      <c r="K334" s="18"/>
      <c r="L334" s="18"/>
      <c r="M334" s="18"/>
      <c r="N334" s="18"/>
      <c r="O334" s="18"/>
      <c r="P334" s="18"/>
      <c r="Q334" s="18"/>
      <c r="R334" s="18"/>
      <c r="S334" s="18"/>
      <c r="T334" s="20"/>
      <c r="U334" s="20"/>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row>
    <row r="335" spans="1:52" ht="9.75" customHeight="1">
      <c r="A335" s="19"/>
      <c r="B335" s="18"/>
      <c r="C335" s="18"/>
      <c r="D335" s="18"/>
      <c r="E335" s="99"/>
      <c r="F335" s="99"/>
      <c r="G335" s="18"/>
      <c r="H335" s="18"/>
      <c r="I335" s="18"/>
      <c r="J335" s="18"/>
      <c r="K335" s="18"/>
      <c r="L335" s="18"/>
      <c r="M335" s="18"/>
      <c r="N335" s="18"/>
      <c r="O335" s="18"/>
      <c r="P335" s="18"/>
      <c r="Q335" s="18"/>
      <c r="R335" s="18"/>
      <c r="S335" s="18"/>
      <c r="T335" s="20"/>
      <c r="U335" s="20"/>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row>
    <row r="336" spans="1:52" ht="9.75" customHeight="1">
      <c r="A336" s="19"/>
      <c r="B336" s="18"/>
      <c r="C336" s="18"/>
      <c r="D336" s="18"/>
      <c r="E336" s="99"/>
      <c r="F336" s="99"/>
      <c r="G336" s="18"/>
      <c r="H336" s="18"/>
      <c r="I336" s="18"/>
      <c r="J336" s="18"/>
      <c r="K336" s="18"/>
      <c r="L336" s="18"/>
      <c r="M336" s="18"/>
      <c r="N336" s="18"/>
      <c r="O336" s="18"/>
      <c r="P336" s="18"/>
      <c r="Q336" s="18"/>
      <c r="R336" s="18"/>
      <c r="S336" s="18"/>
      <c r="T336" s="20"/>
      <c r="U336" s="20"/>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row>
    <row r="337" spans="1:52" ht="9.75" customHeight="1">
      <c r="A337" s="19"/>
      <c r="B337" s="18"/>
      <c r="C337" s="18"/>
      <c r="D337" s="18"/>
      <c r="E337" s="99"/>
      <c r="F337" s="99"/>
      <c r="G337" s="18"/>
      <c r="H337" s="18"/>
      <c r="I337" s="18"/>
      <c r="J337" s="18"/>
      <c r="K337" s="18"/>
      <c r="L337" s="18"/>
      <c r="M337" s="18"/>
      <c r="N337" s="18"/>
      <c r="O337" s="18"/>
      <c r="P337" s="18"/>
      <c r="Q337" s="18"/>
      <c r="R337" s="18"/>
      <c r="S337" s="18"/>
      <c r="T337" s="20"/>
      <c r="U337" s="20"/>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row>
    <row r="338" spans="1:52" ht="9.75" customHeight="1">
      <c r="A338" s="19"/>
      <c r="B338" s="18"/>
      <c r="C338" s="18"/>
      <c r="D338" s="18"/>
      <c r="E338" s="99"/>
      <c r="F338" s="99"/>
      <c r="G338" s="18"/>
      <c r="H338" s="18"/>
      <c r="I338" s="18"/>
      <c r="J338" s="18"/>
      <c r="K338" s="18"/>
      <c r="L338" s="18"/>
      <c r="M338" s="18"/>
      <c r="N338" s="18"/>
      <c r="O338" s="18"/>
      <c r="P338" s="18"/>
      <c r="Q338" s="18"/>
      <c r="R338" s="18"/>
      <c r="S338" s="18"/>
      <c r="T338" s="20"/>
      <c r="U338" s="20"/>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row>
    <row r="339" spans="1:52" ht="9.75" customHeight="1">
      <c r="A339" s="19"/>
      <c r="B339" s="18"/>
      <c r="C339" s="18"/>
      <c r="D339" s="18"/>
      <c r="E339" s="99"/>
      <c r="F339" s="99"/>
      <c r="G339" s="18"/>
      <c r="H339" s="18"/>
      <c r="I339" s="18"/>
      <c r="J339" s="18"/>
      <c r="K339" s="18"/>
      <c r="L339" s="18"/>
      <c r="M339" s="18"/>
      <c r="N339" s="18"/>
      <c r="O339" s="18"/>
      <c r="P339" s="18"/>
      <c r="Q339" s="18"/>
      <c r="R339" s="18"/>
      <c r="S339" s="18"/>
      <c r="T339" s="20"/>
      <c r="U339" s="20"/>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row>
    <row r="340" spans="1:52" ht="9.75" customHeight="1">
      <c r="A340" s="19"/>
      <c r="B340" s="18"/>
      <c r="C340" s="18"/>
      <c r="D340" s="18"/>
      <c r="E340" s="99"/>
      <c r="F340" s="99"/>
      <c r="G340" s="18"/>
      <c r="H340" s="18"/>
      <c r="I340" s="18"/>
      <c r="J340" s="18"/>
      <c r="K340" s="18"/>
      <c r="L340" s="18"/>
      <c r="M340" s="18"/>
      <c r="N340" s="18"/>
      <c r="O340" s="18"/>
      <c r="P340" s="18"/>
      <c r="Q340" s="18"/>
      <c r="R340" s="18"/>
      <c r="S340" s="18"/>
      <c r="T340" s="20"/>
      <c r="U340" s="20"/>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row>
    <row r="341" spans="1:52" ht="9.75" customHeight="1">
      <c r="A341" s="19"/>
      <c r="B341" s="18"/>
      <c r="C341" s="18"/>
      <c r="D341" s="18"/>
      <c r="E341" s="99"/>
      <c r="F341" s="99"/>
      <c r="G341" s="18"/>
      <c r="H341" s="18"/>
      <c r="I341" s="18"/>
      <c r="J341" s="18"/>
      <c r="K341" s="18"/>
      <c r="L341" s="18"/>
      <c r="M341" s="18"/>
      <c r="N341" s="18"/>
      <c r="O341" s="18"/>
      <c r="P341" s="18"/>
      <c r="Q341" s="18"/>
      <c r="R341" s="18"/>
      <c r="S341" s="18"/>
      <c r="T341" s="20"/>
      <c r="U341" s="20"/>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row>
    <row r="342" spans="1:52" ht="9.75" customHeight="1">
      <c r="A342" s="19"/>
      <c r="B342" s="18"/>
      <c r="C342" s="18"/>
      <c r="D342" s="18"/>
      <c r="E342" s="99"/>
      <c r="F342" s="99"/>
      <c r="G342" s="18"/>
      <c r="H342" s="18"/>
      <c r="I342" s="18"/>
      <c r="J342" s="18"/>
      <c r="K342" s="18"/>
      <c r="L342" s="18"/>
      <c r="M342" s="18"/>
      <c r="N342" s="18"/>
      <c r="O342" s="18"/>
      <c r="P342" s="18"/>
      <c r="Q342" s="18"/>
      <c r="R342" s="18"/>
      <c r="S342" s="18"/>
      <c r="T342" s="20"/>
      <c r="U342" s="20"/>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row>
    <row r="343" spans="1:52" ht="9.75" customHeight="1">
      <c r="A343" s="19"/>
      <c r="B343" s="18"/>
      <c r="C343" s="18"/>
      <c r="D343" s="18"/>
      <c r="E343" s="99"/>
      <c r="F343" s="99"/>
      <c r="G343" s="18"/>
      <c r="H343" s="18"/>
      <c r="I343" s="18"/>
      <c r="J343" s="18"/>
      <c r="K343" s="18"/>
      <c r="L343" s="18"/>
      <c r="M343" s="18"/>
      <c r="N343" s="18"/>
      <c r="O343" s="18"/>
      <c r="P343" s="18"/>
      <c r="Q343" s="18"/>
      <c r="R343" s="18"/>
      <c r="S343" s="18"/>
      <c r="T343" s="20"/>
      <c r="U343" s="20"/>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row>
    <row r="344" spans="1:52" ht="9.75" customHeight="1">
      <c r="A344" s="19"/>
      <c r="B344" s="18"/>
      <c r="C344" s="18"/>
      <c r="D344" s="18"/>
      <c r="E344" s="99"/>
      <c r="F344" s="99"/>
      <c r="G344" s="18"/>
      <c r="H344" s="18"/>
      <c r="I344" s="18"/>
      <c r="J344" s="18"/>
      <c r="K344" s="18"/>
      <c r="L344" s="18"/>
      <c r="M344" s="18"/>
      <c r="N344" s="18"/>
      <c r="O344" s="18"/>
      <c r="P344" s="18"/>
      <c r="Q344" s="18"/>
      <c r="R344" s="18"/>
      <c r="S344" s="18"/>
      <c r="T344" s="20"/>
      <c r="U344" s="20"/>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row>
    <row r="345" spans="1:52" ht="9.75" customHeight="1">
      <c r="A345" s="19"/>
      <c r="B345" s="18"/>
      <c r="C345" s="18"/>
      <c r="D345" s="18"/>
      <c r="E345" s="99"/>
      <c r="F345" s="99"/>
      <c r="G345" s="18"/>
      <c r="H345" s="18"/>
      <c r="I345" s="18"/>
      <c r="J345" s="18"/>
      <c r="K345" s="18"/>
      <c r="L345" s="18"/>
      <c r="M345" s="18"/>
      <c r="N345" s="18"/>
      <c r="O345" s="18"/>
      <c r="P345" s="18"/>
      <c r="Q345" s="18"/>
      <c r="R345" s="18"/>
      <c r="S345" s="18"/>
      <c r="T345" s="20"/>
      <c r="U345" s="20"/>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row>
    <row r="346" spans="1:52" ht="9.75" customHeight="1">
      <c r="A346" s="19"/>
      <c r="B346" s="18"/>
      <c r="C346" s="18"/>
      <c r="D346" s="18"/>
      <c r="E346" s="99"/>
      <c r="F346" s="99"/>
      <c r="G346" s="18"/>
      <c r="H346" s="18"/>
      <c r="I346" s="18"/>
      <c r="J346" s="18"/>
      <c r="K346" s="18"/>
      <c r="L346" s="18"/>
      <c r="M346" s="18"/>
      <c r="N346" s="18"/>
      <c r="O346" s="18"/>
      <c r="P346" s="18"/>
      <c r="Q346" s="18"/>
      <c r="R346" s="18"/>
      <c r="S346" s="18"/>
      <c r="T346" s="20"/>
      <c r="U346" s="20"/>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row>
    <row r="347" spans="1:52" ht="9.75" customHeight="1">
      <c r="A347" s="19"/>
      <c r="B347" s="18"/>
      <c r="C347" s="18"/>
      <c r="D347" s="18"/>
      <c r="E347" s="99"/>
      <c r="F347" s="99"/>
      <c r="G347" s="18"/>
      <c r="H347" s="18"/>
      <c r="I347" s="18"/>
      <c r="J347" s="18"/>
      <c r="K347" s="18"/>
      <c r="L347" s="18"/>
      <c r="M347" s="18"/>
      <c r="N347" s="18"/>
      <c r="O347" s="18"/>
      <c r="P347" s="18"/>
      <c r="Q347" s="18"/>
      <c r="R347" s="18"/>
      <c r="S347" s="18"/>
      <c r="T347" s="20"/>
      <c r="U347" s="20"/>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row>
    <row r="348" spans="1:52" ht="9.75" customHeight="1">
      <c r="A348" s="19"/>
      <c r="B348" s="18"/>
      <c r="C348" s="18"/>
      <c r="D348" s="18"/>
      <c r="E348" s="99"/>
      <c r="F348" s="99"/>
      <c r="G348" s="18"/>
      <c r="H348" s="18"/>
      <c r="I348" s="18"/>
      <c r="J348" s="18"/>
      <c r="K348" s="18"/>
      <c r="L348" s="18"/>
      <c r="M348" s="18"/>
      <c r="N348" s="18"/>
      <c r="O348" s="18"/>
      <c r="P348" s="18"/>
      <c r="Q348" s="18"/>
      <c r="R348" s="18"/>
      <c r="S348" s="18"/>
      <c r="T348" s="20"/>
      <c r="U348" s="20"/>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row>
    <row r="349" spans="1:52" ht="9.75" customHeight="1">
      <c r="A349" s="19"/>
      <c r="B349" s="18"/>
      <c r="C349" s="18"/>
      <c r="D349" s="18"/>
      <c r="E349" s="99"/>
      <c r="F349" s="99"/>
      <c r="G349" s="18"/>
      <c r="H349" s="18"/>
      <c r="I349" s="18"/>
      <c r="J349" s="18"/>
      <c r="K349" s="18"/>
      <c r="L349" s="18"/>
      <c r="M349" s="18"/>
      <c r="N349" s="18"/>
      <c r="O349" s="18"/>
      <c r="P349" s="18"/>
      <c r="Q349" s="18"/>
      <c r="R349" s="18"/>
      <c r="S349" s="18"/>
      <c r="T349" s="20"/>
      <c r="U349" s="20"/>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row>
    <row r="350" spans="1:52" ht="9.75" customHeight="1">
      <c r="A350" s="19"/>
      <c r="B350" s="18"/>
      <c r="C350" s="18"/>
      <c r="D350" s="18"/>
      <c r="E350" s="99"/>
      <c r="F350" s="99"/>
      <c r="G350" s="18"/>
      <c r="H350" s="18"/>
      <c r="I350" s="18"/>
      <c r="J350" s="18"/>
      <c r="K350" s="18"/>
      <c r="L350" s="18"/>
      <c r="M350" s="18"/>
      <c r="N350" s="18"/>
      <c r="O350" s="18"/>
      <c r="P350" s="18"/>
      <c r="Q350" s="18"/>
      <c r="R350" s="18"/>
      <c r="S350" s="18"/>
      <c r="T350" s="20"/>
      <c r="U350" s="20"/>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row>
    <row r="351" spans="1:52" ht="9.75" customHeight="1">
      <c r="A351" s="19"/>
      <c r="B351" s="18"/>
      <c r="C351" s="18"/>
      <c r="D351" s="18"/>
      <c r="E351" s="99"/>
      <c r="F351" s="99"/>
      <c r="G351" s="18"/>
      <c r="H351" s="18"/>
      <c r="I351" s="18"/>
      <c r="J351" s="18"/>
      <c r="K351" s="18"/>
      <c r="L351" s="18"/>
      <c r="M351" s="18"/>
      <c r="N351" s="18"/>
      <c r="O351" s="18"/>
      <c r="P351" s="18"/>
      <c r="Q351" s="18"/>
      <c r="R351" s="18"/>
      <c r="S351" s="18"/>
      <c r="T351" s="20"/>
      <c r="U351" s="20"/>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row>
    <row r="352" spans="1:52" ht="9.75" customHeight="1">
      <c r="A352" s="19"/>
      <c r="B352" s="18"/>
      <c r="C352" s="18"/>
      <c r="D352" s="18"/>
      <c r="E352" s="99"/>
      <c r="F352" s="99"/>
      <c r="G352" s="18"/>
      <c r="H352" s="18"/>
      <c r="I352" s="18"/>
      <c r="J352" s="18"/>
      <c r="K352" s="18"/>
      <c r="L352" s="18"/>
      <c r="M352" s="18"/>
      <c r="N352" s="18"/>
      <c r="O352" s="18"/>
      <c r="P352" s="18"/>
      <c r="Q352" s="18"/>
      <c r="R352" s="18"/>
      <c r="S352" s="18"/>
      <c r="T352" s="20"/>
      <c r="U352" s="20"/>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row>
    <row r="353" spans="1:52" ht="9.75" customHeight="1">
      <c r="A353" s="19"/>
      <c r="B353" s="18"/>
      <c r="C353" s="18"/>
      <c r="D353" s="18"/>
      <c r="E353" s="99"/>
      <c r="F353" s="99"/>
      <c r="G353" s="18"/>
      <c r="H353" s="18"/>
      <c r="I353" s="18"/>
      <c r="J353" s="18"/>
      <c r="K353" s="18"/>
      <c r="L353" s="18"/>
      <c r="M353" s="18"/>
      <c r="N353" s="18"/>
      <c r="O353" s="18"/>
      <c r="P353" s="18"/>
      <c r="Q353" s="18"/>
      <c r="R353" s="18"/>
      <c r="S353" s="18"/>
      <c r="T353" s="20"/>
      <c r="U353" s="20"/>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row>
    <row r="354" spans="1:52" ht="9.75" customHeight="1">
      <c r="A354" s="19"/>
      <c r="B354" s="18"/>
      <c r="C354" s="18"/>
      <c r="D354" s="18"/>
      <c r="E354" s="99"/>
      <c r="F354" s="99"/>
      <c r="G354" s="18"/>
      <c r="H354" s="18"/>
      <c r="I354" s="18"/>
      <c r="J354" s="18"/>
      <c r="K354" s="18"/>
      <c r="L354" s="18"/>
      <c r="M354" s="18"/>
      <c r="N354" s="18"/>
      <c r="O354" s="18"/>
      <c r="P354" s="18"/>
      <c r="Q354" s="18"/>
      <c r="R354" s="18"/>
      <c r="S354" s="18"/>
      <c r="T354" s="20"/>
      <c r="U354" s="20"/>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row>
    <row r="355" spans="1:52" ht="9.75" customHeight="1">
      <c r="A355" s="19"/>
      <c r="B355" s="18"/>
      <c r="C355" s="18"/>
      <c r="D355" s="18"/>
      <c r="E355" s="99"/>
      <c r="F355" s="99"/>
      <c r="G355" s="18"/>
      <c r="H355" s="18"/>
      <c r="I355" s="18"/>
      <c r="J355" s="18"/>
      <c r="K355" s="18"/>
      <c r="L355" s="18"/>
      <c r="M355" s="18"/>
      <c r="N355" s="18"/>
      <c r="O355" s="18"/>
      <c r="P355" s="18"/>
      <c r="Q355" s="18"/>
      <c r="R355" s="18"/>
      <c r="S355" s="18"/>
      <c r="T355" s="20"/>
      <c r="U355" s="20"/>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row>
    <row r="356" spans="1:52" ht="9.75" customHeight="1">
      <c r="A356" s="19"/>
      <c r="B356" s="18"/>
      <c r="C356" s="18"/>
      <c r="D356" s="18"/>
      <c r="E356" s="99"/>
      <c r="F356" s="99"/>
      <c r="G356" s="18"/>
      <c r="H356" s="18"/>
      <c r="I356" s="18"/>
      <c r="J356" s="18"/>
      <c r="K356" s="18"/>
      <c r="L356" s="18"/>
      <c r="M356" s="18"/>
      <c r="N356" s="18"/>
      <c r="O356" s="18"/>
      <c r="P356" s="18"/>
      <c r="Q356" s="18"/>
      <c r="R356" s="18"/>
      <c r="S356" s="18"/>
      <c r="T356" s="20"/>
      <c r="U356" s="20"/>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row>
    <row r="357" spans="1:52" ht="9.75" customHeight="1">
      <c r="A357" s="19"/>
      <c r="B357" s="18"/>
      <c r="C357" s="18"/>
      <c r="D357" s="18"/>
      <c r="E357" s="99"/>
      <c r="F357" s="99"/>
      <c r="G357" s="18"/>
      <c r="H357" s="18"/>
      <c r="I357" s="18"/>
      <c r="J357" s="18"/>
      <c r="K357" s="18"/>
      <c r="L357" s="18"/>
      <c r="M357" s="18"/>
      <c r="N357" s="18"/>
      <c r="O357" s="18"/>
      <c r="P357" s="18"/>
      <c r="Q357" s="18"/>
      <c r="R357" s="18"/>
      <c r="S357" s="18"/>
      <c r="T357" s="20"/>
      <c r="U357" s="20"/>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row>
    <row r="358" spans="1:52" ht="9.75" customHeight="1">
      <c r="A358" s="19"/>
      <c r="B358" s="18"/>
      <c r="C358" s="18"/>
      <c r="D358" s="18"/>
      <c r="E358" s="99"/>
      <c r="F358" s="99"/>
      <c r="G358" s="18"/>
      <c r="H358" s="18"/>
      <c r="I358" s="18"/>
      <c r="J358" s="18"/>
      <c r="K358" s="18"/>
      <c r="L358" s="18"/>
      <c r="M358" s="18"/>
      <c r="N358" s="18"/>
      <c r="O358" s="18"/>
      <c r="P358" s="18"/>
      <c r="Q358" s="18"/>
      <c r="R358" s="18"/>
      <c r="S358" s="18"/>
      <c r="T358" s="20"/>
      <c r="U358" s="20"/>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row>
    <row r="359" spans="1:52" ht="9.75" customHeight="1">
      <c r="A359" s="19"/>
      <c r="B359" s="18"/>
      <c r="C359" s="18"/>
      <c r="D359" s="18"/>
      <c r="E359" s="99"/>
      <c r="F359" s="99"/>
      <c r="G359" s="18"/>
      <c r="H359" s="18"/>
      <c r="I359" s="18"/>
      <c r="J359" s="18"/>
      <c r="K359" s="18"/>
      <c r="L359" s="18"/>
      <c r="M359" s="18"/>
      <c r="N359" s="18"/>
      <c r="O359" s="18"/>
      <c r="P359" s="18"/>
      <c r="Q359" s="18"/>
      <c r="R359" s="18"/>
      <c r="S359" s="18"/>
      <c r="T359" s="20"/>
      <c r="U359" s="20"/>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row>
    <row r="360" spans="1:52" ht="9.75" customHeight="1">
      <c r="A360" s="19"/>
      <c r="B360" s="18"/>
      <c r="C360" s="18"/>
      <c r="D360" s="18"/>
      <c r="E360" s="99"/>
      <c r="F360" s="99"/>
      <c r="G360" s="18"/>
      <c r="H360" s="18"/>
      <c r="I360" s="18"/>
      <c r="J360" s="18"/>
      <c r="K360" s="18"/>
      <c r="L360" s="18"/>
      <c r="M360" s="18"/>
      <c r="N360" s="18"/>
      <c r="O360" s="18"/>
      <c r="P360" s="18"/>
      <c r="Q360" s="18"/>
      <c r="R360" s="18"/>
      <c r="S360" s="18"/>
      <c r="T360" s="20"/>
      <c r="U360" s="20"/>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row>
    <row r="361" spans="1:52" ht="9.75" customHeight="1">
      <c r="A361" s="19"/>
      <c r="B361" s="18"/>
      <c r="C361" s="18"/>
      <c r="D361" s="18"/>
      <c r="E361" s="99"/>
      <c r="F361" s="99"/>
      <c r="G361" s="18"/>
      <c r="H361" s="18"/>
      <c r="I361" s="18"/>
      <c r="J361" s="18"/>
      <c r="K361" s="18"/>
      <c r="L361" s="18"/>
      <c r="M361" s="18"/>
      <c r="N361" s="18"/>
      <c r="O361" s="18"/>
      <c r="P361" s="18"/>
      <c r="Q361" s="18"/>
      <c r="R361" s="18"/>
      <c r="S361" s="18"/>
      <c r="T361" s="20"/>
      <c r="U361" s="20"/>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row>
    <row r="362" spans="1:52" ht="9.75" customHeight="1">
      <c r="A362" s="19"/>
      <c r="B362" s="18"/>
      <c r="C362" s="18"/>
      <c r="D362" s="18"/>
      <c r="E362" s="99"/>
      <c r="F362" s="99"/>
      <c r="G362" s="18"/>
      <c r="H362" s="18"/>
      <c r="I362" s="18"/>
      <c r="J362" s="18"/>
      <c r="K362" s="18"/>
      <c r="L362" s="18"/>
      <c r="M362" s="18"/>
      <c r="N362" s="18"/>
      <c r="O362" s="18"/>
      <c r="P362" s="18"/>
      <c r="Q362" s="18"/>
      <c r="R362" s="18"/>
      <c r="S362" s="18"/>
      <c r="T362" s="20"/>
      <c r="U362" s="20"/>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row>
    <row r="363" spans="1:52" ht="9.75" customHeight="1">
      <c r="A363" s="19"/>
      <c r="B363" s="18"/>
      <c r="C363" s="18"/>
      <c r="D363" s="18"/>
      <c r="E363" s="99"/>
      <c r="F363" s="99"/>
      <c r="G363" s="18"/>
      <c r="H363" s="18"/>
      <c r="I363" s="18"/>
      <c r="J363" s="18"/>
      <c r="K363" s="18"/>
      <c r="L363" s="18"/>
      <c r="M363" s="18"/>
      <c r="N363" s="18"/>
      <c r="O363" s="18"/>
      <c r="P363" s="18"/>
      <c r="Q363" s="18"/>
      <c r="R363" s="18"/>
      <c r="S363" s="18"/>
      <c r="T363" s="20"/>
      <c r="U363" s="20"/>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row>
    <row r="364" spans="1:52" ht="9.75" customHeight="1">
      <c r="A364" s="19"/>
      <c r="B364" s="18"/>
      <c r="C364" s="18"/>
      <c r="D364" s="18"/>
      <c r="E364" s="99"/>
      <c r="F364" s="99"/>
      <c r="G364" s="18"/>
      <c r="H364" s="18"/>
      <c r="I364" s="18"/>
      <c r="J364" s="18"/>
      <c r="K364" s="18"/>
      <c r="L364" s="18"/>
      <c r="M364" s="18"/>
      <c r="N364" s="18"/>
      <c r="O364" s="18"/>
      <c r="P364" s="18"/>
      <c r="Q364" s="18"/>
      <c r="R364" s="18"/>
      <c r="S364" s="18"/>
      <c r="T364" s="20"/>
      <c r="U364" s="20"/>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row>
    <row r="365" spans="1:52" ht="9.75" customHeight="1">
      <c r="A365" s="19"/>
      <c r="B365" s="18"/>
      <c r="C365" s="18"/>
      <c r="D365" s="18"/>
      <c r="E365" s="99"/>
      <c r="F365" s="99"/>
      <c r="G365" s="18"/>
      <c r="H365" s="18"/>
      <c r="I365" s="18"/>
      <c r="J365" s="18"/>
      <c r="K365" s="18"/>
      <c r="L365" s="18"/>
      <c r="M365" s="18"/>
      <c r="N365" s="18"/>
      <c r="O365" s="18"/>
      <c r="P365" s="18"/>
      <c r="Q365" s="18"/>
      <c r="R365" s="18"/>
      <c r="S365" s="18"/>
      <c r="T365" s="20"/>
      <c r="U365" s="20"/>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row>
    <row r="366" spans="1:52" ht="9.75" customHeight="1">
      <c r="A366" s="19"/>
      <c r="B366" s="18"/>
      <c r="C366" s="18"/>
      <c r="D366" s="18"/>
      <c r="E366" s="99"/>
      <c r="F366" s="99"/>
      <c r="G366" s="18"/>
      <c r="H366" s="18"/>
      <c r="I366" s="18"/>
      <c r="J366" s="18"/>
      <c r="K366" s="18"/>
      <c r="L366" s="18"/>
      <c r="M366" s="18"/>
      <c r="N366" s="18"/>
      <c r="O366" s="18"/>
      <c r="P366" s="18"/>
      <c r="Q366" s="18"/>
      <c r="R366" s="18"/>
      <c r="S366" s="18"/>
      <c r="T366" s="20"/>
      <c r="U366" s="20"/>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row>
    <row r="367" spans="1:52" ht="9.75" customHeight="1">
      <c r="A367" s="19"/>
      <c r="B367" s="18"/>
      <c r="C367" s="18"/>
      <c r="D367" s="18"/>
      <c r="E367" s="99"/>
      <c r="F367" s="99"/>
      <c r="G367" s="18"/>
      <c r="H367" s="18"/>
      <c r="I367" s="18"/>
      <c r="J367" s="18"/>
      <c r="K367" s="18"/>
      <c r="L367" s="18"/>
      <c r="M367" s="18"/>
      <c r="N367" s="18"/>
      <c r="O367" s="18"/>
      <c r="P367" s="18"/>
      <c r="Q367" s="18"/>
      <c r="R367" s="18"/>
      <c r="S367" s="18"/>
      <c r="T367" s="20"/>
      <c r="U367" s="20"/>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row>
    <row r="368" spans="1:52" ht="9.75" customHeight="1">
      <c r="A368" s="19"/>
      <c r="B368" s="18"/>
      <c r="C368" s="18"/>
      <c r="D368" s="18"/>
      <c r="E368" s="99"/>
      <c r="F368" s="99"/>
      <c r="G368" s="18"/>
      <c r="H368" s="18"/>
      <c r="I368" s="18"/>
      <c r="J368" s="18"/>
      <c r="K368" s="18"/>
      <c r="L368" s="18"/>
      <c r="M368" s="18"/>
      <c r="N368" s="18"/>
      <c r="O368" s="18"/>
      <c r="P368" s="18"/>
      <c r="Q368" s="18"/>
      <c r="R368" s="18"/>
      <c r="S368" s="18"/>
      <c r="T368" s="20"/>
      <c r="U368" s="20"/>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row>
    <row r="369" spans="1:52" ht="9.75" customHeight="1">
      <c r="A369" s="19"/>
      <c r="B369" s="18"/>
      <c r="C369" s="18"/>
      <c r="D369" s="18"/>
      <c r="E369" s="99"/>
      <c r="F369" s="99"/>
      <c r="G369" s="18"/>
      <c r="H369" s="18"/>
      <c r="I369" s="18"/>
      <c r="J369" s="18"/>
      <c r="K369" s="18"/>
      <c r="L369" s="18"/>
      <c r="M369" s="18"/>
      <c r="N369" s="18"/>
      <c r="O369" s="18"/>
      <c r="P369" s="18"/>
      <c r="Q369" s="18"/>
      <c r="R369" s="18"/>
      <c r="S369" s="18"/>
      <c r="T369" s="20"/>
      <c r="U369" s="20"/>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row>
    <row r="370" spans="1:52" ht="9.75" customHeight="1">
      <c r="A370" s="19"/>
      <c r="B370" s="18"/>
      <c r="C370" s="18"/>
      <c r="D370" s="18"/>
      <c r="E370" s="99"/>
      <c r="F370" s="99"/>
      <c r="G370" s="18"/>
      <c r="H370" s="18"/>
      <c r="I370" s="18"/>
      <c r="J370" s="18"/>
      <c r="K370" s="18"/>
      <c r="L370" s="18"/>
      <c r="M370" s="18"/>
      <c r="N370" s="18"/>
      <c r="O370" s="18"/>
      <c r="P370" s="18"/>
      <c r="Q370" s="18"/>
      <c r="R370" s="18"/>
      <c r="S370" s="18"/>
      <c r="T370" s="20"/>
      <c r="U370" s="20"/>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row>
    <row r="371" spans="1:52" ht="9.75" customHeight="1">
      <c r="A371" s="19"/>
      <c r="B371" s="18"/>
      <c r="C371" s="18"/>
      <c r="D371" s="18"/>
      <c r="E371" s="99"/>
      <c r="F371" s="99"/>
      <c r="G371" s="18"/>
      <c r="H371" s="18"/>
      <c r="I371" s="18"/>
      <c r="J371" s="18"/>
      <c r="K371" s="18"/>
      <c r="L371" s="18"/>
      <c r="M371" s="18"/>
      <c r="N371" s="18"/>
      <c r="O371" s="18"/>
      <c r="P371" s="18"/>
      <c r="Q371" s="18"/>
      <c r="R371" s="18"/>
      <c r="S371" s="18"/>
      <c r="T371" s="20"/>
      <c r="U371" s="20"/>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row>
    <row r="372" spans="1:52" ht="9.75" customHeight="1">
      <c r="A372" s="19"/>
      <c r="B372" s="18"/>
      <c r="C372" s="18"/>
      <c r="D372" s="18"/>
      <c r="E372" s="99"/>
      <c r="F372" s="99"/>
      <c r="G372" s="18"/>
      <c r="H372" s="18"/>
      <c r="I372" s="18"/>
      <c r="J372" s="18"/>
      <c r="K372" s="18"/>
      <c r="L372" s="18"/>
      <c r="M372" s="18"/>
      <c r="N372" s="18"/>
      <c r="O372" s="18"/>
      <c r="P372" s="18"/>
      <c r="Q372" s="18"/>
      <c r="R372" s="18"/>
      <c r="S372" s="18"/>
      <c r="T372" s="20"/>
      <c r="U372" s="20"/>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row>
    <row r="373" spans="1:52" ht="9.75" customHeight="1">
      <c r="A373" s="19"/>
      <c r="B373" s="18"/>
      <c r="C373" s="18"/>
      <c r="D373" s="18"/>
      <c r="E373" s="99"/>
      <c r="F373" s="99"/>
      <c r="G373" s="18"/>
      <c r="H373" s="18"/>
      <c r="I373" s="18"/>
      <c r="J373" s="18"/>
      <c r="K373" s="18"/>
      <c r="L373" s="18"/>
      <c r="M373" s="18"/>
      <c r="N373" s="18"/>
      <c r="O373" s="18"/>
      <c r="P373" s="18"/>
      <c r="Q373" s="18"/>
      <c r="R373" s="18"/>
      <c r="S373" s="18"/>
      <c r="T373" s="20"/>
      <c r="U373" s="20"/>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row>
    <row r="374" spans="1:52" ht="9.75" customHeight="1">
      <c r="A374" s="19"/>
      <c r="B374" s="18"/>
      <c r="C374" s="18"/>
      <c r="D374" s="18"/>
      <c r="E374" s="99"/>
      <c r="F374" s="99"/>
      <c r="G374" s="18"/>
      <c r="H374" s="18"/>
      <c r="I374" s="18"/>
      <c r="J374" s="18"/>
      <c r="K374" s="18"/>
      <c r="L374" s="18"/>
      <c r="M374" s="18"/>
      <c r="N374" s="18"/>
      <c r="O374" s="18"/>
      <c r="P374" s="18"/>
      <c r="Q374" s="18"/>
      <c r="R374" s="18"/>
      <c r="S374" s="18"/>
      <c r="T374" s="20"/>
      <c r="U374" s="20"/>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row>
    <row r="375" spans="1:52" ht="9.75" customHeight="1">
      <c r="A375" s="19"/>
      <c r="B375" s="18"/>
      <c r="C375" s="18"/>
      <c r="D375" s="18"/>
      <c r="E375" s="99"/>
      <c r="F375" s="99"/>
      <c r="G375" s="18"/>
      <c r="H375" s="18"/>
      <c r="I375" s="18"/>
      <c r="J375" s="18"/>
      <c r="K375" s="18"/>
      <c r="L375" s="18"/>
      <c r="M375" s="18"/>
      <c r="N375" s="18"/>
      <c r="O375" s="18"/>
      <c r="P375" s="18"/>
      <c r="Q375" s="18"/>
      <c r="R375" s="18"/>
      <c r="S375" s="18"/>
      <c r="T375" s="20"/>
      <c r="U375" s="20"/>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row>
    <row r="376" spans="1:52" ht="9.75" customHeight="1">
      <c r="A376" s="19"/>
      <c r="B376" s="18"/>
      <c r="C376" s="18"/>
      <c r="D376" s="18"/>
      <c r="E376" s="99"/>
      <c r="F376" s="99"/>
      <c r="G376" s="18"/>
      <c r="H376" s="18"/>
      <c r="I376" s="18"/>
      <c r="J376" s="18"/>
      <c r="K376" s="18"/>
      <c r="L376" s="18"/>
      <c r="M376" s="18"/>
      <c r="N376" s="18"/>
      <c r="O376" s="18"/>
      <c r="P376" s="18"/>
      <c r="Q376" s="18"/>
      <c r="R376" s="18"/>
      <c r="S376" s="18"/>
      <c r="T376" s="20"/>
      <c r="U376" s="20"/>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row>
    <row r="377" spans="1:52" ht="9.75" customHeight="1">
      <c r="A377" s="19"/>
      <c r="B377" s="18"/>
      <c r="C377" s="18"/>
      <c r="D377" s="18"/>
      <c r="E377" s="99"/>
      <c r="F377" s="99"/>
      <c r="G377" s="18"/>
      <c r="H377" s="18"/>
      <c r="I377" s="18"/>
      <c r="J377" s="18"/>
      <c r="K377" s="18"/>
      <c r="L377" s="18"/>
      <c r="M377" s="18"/>
      <c r="N377" s="18"/>
      <c r="O377" s="18"/>
      <c r="P377" s="18"/>
      <c r="Q377" s="18"/>
      <c r="R377" s="18"/>
      <c r="S377" s="18"/>
      <c r="T377" s="20"/>
      <c r="U377" s="20"/>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row>
    <row r="378" spans="1:52" ht="9.75" customHeight="1">
      <c r="A378" s="19"/>
      <c r="B378" s="18"/>
      <c r="C378" s="18"/>
      <c r="D378" s="18"/>
      <c r="E378" s="99"/>
      <c r="F378" s="99"/>
      <c r="G378" s="18"/>
      <c r="H378" s="18"/>
      <c r="I378" s="18"/>
      <c r="J378" s="18"/>
      <c r="K378" s="18"/>
      <c r="L378" s="18"/>
      <c r="M378" s="18"/>
      <c r="N378" s="18"/>
      <c r="O378" s="18"/>
      <c r="P378" s="18"/>
      <c r="Q378" s="18"/>
      <c r="R378" s="18"/>
      <c r="S378" s="18"/>
      <c r="T378" s="20"/>
      <c r="U378" s="20"/>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row>
    <row r="379" spans="1:52" ht="9.75" customHeight="1">
      <c r="A379" s="19"/>
      <c r="B379" s="18"/>
      <c r="C379" s="18"/>
      <c r="D379" s="18"/>
      <c r="E379" s="99"/>
      <c r="F379" s="99"/>
      <c r="G379" s="18"/>
      <c r="H379" s="18"/>
      <c r="I379" s="18"/>
      <c r="J379" s="18"/>
      <c r="K379" s="18"/>
      <c r="L379" s="18"/>
      <c r="M379" s="18"/>
      <c r="N379" s="18"/>
      <c r="O379" s="18"/>
      <c r="P379" s="18"/>
      <c r="Q379" s="18"/>
      <c r="R379" s="18"/>
      <c r="S379" s="18"/>
      <c r="T379" s="20"/>
      <c r="U379" s="20"/>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row>
    <row r="380" spans="1:52" ht="9.75" customHeight="1">
      <c r="A380" s="19"/>
      <c r="B380" s="18"/>
      <c r="C380" s="18"/>
      <c r="D380" s="18"/>
      <c r="E380" s="99"/>
      <c r="F380" s="99"/>
      <c r="G380" s="18"/>
      <c r="H380" s="18"/>
      <c r="I380" s="18"/>
      <c r="J380" s="18"/>
      <c r="K380" s="18"/>
      <c r="L380" s="18"/>
      <c r="M380" s="18"/>
      <c r="N380" s="18"/>
      <c r="O380" s="18"/>
      <c r="P380" s="18"/>
      <c r="Q380" s="18"/>
      <c r="R380" s="18"/>
      <c r="S380" s="18"/>
      <c r="T380" s="20"/>
      <c r="U380" s="20"/>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row>
    <row r="381" spans="1:52" ht="9.75" customHeight="1">
      <c r="A381" s="19"/>
      <c r="B381" s="18"/>
      <c r="C381" s="18"/>
      <c r="D381" s="18"/>
      <c r="E381" s="99"/>
      <c r="F381" s="99"/>
      <c r="G381" s="18"/>
      <c r="H381" s="18"/>
      <c r="I381" s="18"/>
      <c r="J381" s="18"/>
      <c r="K381" s="18"/>
      <c r="L381" s="18"/>
      <c r="M381" s="18"/>
      <c r="N381" s="18"/>
      <c r="O381" s="18"/>
      <c r="P381" s="18"/>
      <c r="Q381" s="18"/>
      <c r="R381" s="18"/>
      <c r="S381" s="18"/>
      <c r="T381" s="20"/>
      <c r="U381" s="20"/>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row>
    <row r="382" spans="1:52" ht="9.75" customHeight="1">
      <c r="A382" s="19"/>
      <c r="B382" s="18"/>
      <c r="C382" s="18"/>
      <c r="D382" s="18"/>
      <c r="E382" s="99"/>
      <c r="F382" s="99"/>
      <c r="G382" s="18"/>
      <c r="H382" s="18"/>
      <c r="I382" s="18"/>
      <c r="J382" s="18"/>
      <c r="K382" s="18"/>
      <c r="L382" s="18"/>
      <c r="M382" s="18"/>
      <c r="N382" s="18"/>
      <c r="O382" s="18"/>
      <c r="P382" s="18"/>
      <c r="Q382" s="18"/>
      <c r="R382" s="18"/>
      <c r="S382" s="18"/>
      <c r="T382" s="20"/>
      <c r="U382" s="20"/>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row>
    <row r="383" spans="1:52" ht="9.75" customHeight="1">
      <c r="A383" s="19"/>
      <c r="B383" s="18"/>
      <c r="C383" s="18"/>
      <c r="D383" s="18"/>
      <c r="E383" s="99"/>
      <c r="F383" s="99"/>
      <c r="G383" s="18"/>
      <c r="H383" s="18"/>
      <c r="I383" s="18"/>
      <c r="J383" s="18"/>
      <c r="K383" s="18"/>
      <c r="L383" s="18"/>
      <c r="M383" s="18"/>
      <c r="N383" s="18"/>
      <c r="O383" s="18"/>
      <c r="P383" s="18"/>
      <c r="Q383" s="18"/>
      <c r="R383" s="18"/>
      <c r="S383" s="18"/>
      <c r="T383" s="20"/>
      <c r="U383" s="20"/>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row>
    <row r="384" spans="1:52" ht="9.75" customHeight="1">
      <c r="A384" s="19"/>
      <c r="B384" s="18"/>
      <c r="C384" s="18"/>
      <c r="D384" s="18"/>
      <c r="E384" s="99"/>
      <c r="F384" s="99"/>
      <c r="G384" s="18"/>
      <c r="H384" s="18"/>
      <c r="I384" s="18"/>
      <c r="J384" s="18"/>
      <c r="K384" s="18"/>
      <c r="L384" s="18"/>
      <c r="M384" s="18"/>
      <c r="N384" s="18"/>
      <c r="O384" s="18"/>
      <c r="P384" s="18"/>
      <c r="Q384" s="18"/>
      <c r="R384" s="18"/>
      <c r="S384" s="18"/>
      <c r="T384" s="20"/>
      <c r="U384" s="20"/>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row>
    <row r="385" spans="1:52" ht="9.75" customHeight="1">
      <c r="A385" s="19"/>
      <c r="B385" s="18"/>
      <c r="C385" s="18"/>
      <c r="D385" s="18"/>
      <c r="E385" s="99"/>
      <c r="F385" s="99"/>
      <c r="G385" s="18"/>
      <c r="H385" s="18"/>
      <c r="I385" s="18"/>
      <c r="J385" s="18"/>
      <c r="K385" s="18"/>
      <c r="L385" s="18"/>
      <c r="M385" s="18"/>
      <c r="N385" s="18"/>
      <c r="O385" s="18"/>
      <c r="P385" s="18"/>
      <c r="Q385" s="18"/>
      <c r="R385" s="18"/>
      <c r="S385" s="18"/>
      <c r="T385" s="20"/>
      <c r="U385" s="20"/>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row>
    <row r="386" spans="1:52" ht="9.75" customHeight="1">
      <c r="A386" s="19"/>
      <c r="B386" s="18"/>
      <c r="C386" s="18"/>
      <c r="D386" s="18"/>
      <c r="E386" s="99"/>
      <c r="F386" s="99"/>
      <c r="G386" s="18"/>
      <c r="H386" s="18"/>
      <c r="I386" s="18"/>
      <c r="J386" s="18"/>
      <c r="K386" s="18"/>
      <c r="L386" s="18"/>
      <c r="M386" s="18"/>
      <c r="N386" s="18"/>
      <c r="O386" s="18"/>
      <c r="P386" s="18"/>
      <c r="Q386" s="18"/>
      <c r="R386" s="18"/>
      <c r="S386" s="18"/>
      <c r="T386" s="20"/>
      <c r="U386" s="20"/>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row>
    <row r="387" spans="1:52" ht="9.75" customHeight="1">
      <c r="A387" s="19"/>
      <c r="B387" s="18"/>
      <c r="C387" s="18"/>
      <c r="D387" s="18"/>
      <c r="E387" s="99"/>
      <c r="F387" s="99"/>
      <c r="G387" s="18"/>
      <c r="H387" s="18"/>
      <c r="I387" s="18"/>
      <c r="J387" s="18"/>
      <c r="K387" s="18"/>
      <c r="L387" s="18"/>
      <c r="M387" s="18"/>
      <c r="N387" s="18"/>
      <c r="O387" s="18"/>
      <c r="P387" s="18"/>
      <c r="Q387" s="18"/>
      <c r="R387" s="18"/>
      <c r="S387" s="18"/>
      <c r="T387" s="20"/>
      <c r="U387" s="20"/>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row>
    <row r="388" spans="1:52" ht="9.75" customHeight="1">
      <c r="A388" s="19"/>
      <c r="B388" s="18"/>
      <c r="C388" s="18"/>
      <c r="D388" s="18"/>
      <c r="E388" s="99"/>
      <c r="F388" s="99"/>
      <c r="G388" s="18"/>
      <c r="H388" s="18"/>
      <c r="I388" s="18"/>
      <c r="J388" s="18"/>
      <c r="K388" s="18"/>
      <c r="L388" s="18"/>
      <c r="M388" s="18"/>
      <c r="N388" s="18"/>
      <c r="O388" s="18"/>
      <c r="P388" s="18"/>
      <c r="Q388" s="18"/>
      <c r="R388" s="18"/>
      <c r="S388" s="18"/>
      <c r="T388" s="20"/>
      <c r="U388" s="20"/>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row>
    <row r="389" spans="1:52" ht="9.75" customHeight="1">
      <c r="A389" s="19"/>
      <c r="B389" s="18"/>
      <c r="C389" s="18"/>
      <c r="D389" s="18"/>
      <c r="E389" s="99"/>
      <c r="F389" s="99"/>
      <c r="G389" s="18"/>
      <c r="H389" s="18"/>
      <c r="I389" s="18"/>
      <c r="J389" s="18"/>
      <c r="K389" s="18"/>
      <c r="L389" s="18"/>
      <c r="M389" s="18"/>
      <c r="N389" s="18"/>
      <c r="O389" s="18"/>
      <c r="P389" s="18"/>
      <c r="Q389" s="18"/>
      <c r="R389" s="18"/>
      <c r="S389" s="18"/>
      <c r="T389" s="20"/>
      <c r="U389" s="20"/>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row>
    <row r="390" spans="1:52" ht="9.75" customHeight="1">
      <c r="A390" s="19"/>
      <c r="B390" s="18"/>
      <c r="C390" s="18"/>
      <c r="D390" s="18"/>
      <c r="E390" s="99"/>
      <c r="F390" s="99"/>
      <c r="G390" s="18"/>
      <c r="H390" s="18"/>
      <c r="I390" s="18"/>
      <c r="J390" s="18"/>
      <c r="K390" s="18"/>
      <c r="L390" s="18"/>
      <c r="M390" s="18"/>
      <c r="N390" s="18"/>
      <c r="O390" s="18"/>
      <c r="P390" s="18"/>
      <c r="Q390" s="18"/>
      <c r="R390" s="18"/>
      <c r="S390" s="18"/>
      <c r="T390" s="20"/>
      <c r="U390" s="20"/>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row>
    <row r="391" spans="1:52" ht="9.75" customHeight="1">
      <c r="A391" s="19"/>
      <c r="B391" s="18"/>
      <c r="C391" s="18"/>
      <c r="D391" s="18"/>
      <c r="E391" s="99"/>
      <c r="F391" s="99"/>
      <c r="G391" s="18"/>
      <c r="H391" s="18"/>
      <c r="I391" s="18"/>
      <c r="J391" s="18"/>
      <c r="K391" s="18"/>
      <c r="L391" s="18"/>
      <c r="M391" s="18"/>
      <c r="N391" s="18"/>
      <c r="O391" s="18"/>
      <c r="P391" s="18"/>
      <c r="Q391" s="18"/>
      <c r="R391" s="18"/>
      <c r="S391" s="18"/>
      <c r="T391" s="20"/>
      <c r="U391" s="20"/>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row>
    <row r="392" spans="1:52" ht="9.75" customHeight="1">
      <c r="A392" s="19"/>
      <c r="B392" s="18"/>
      <c r="C392" s="18"/>
      <c r="D392" s="18"/>
      <c r="E392" s="99"/>
      <c r="F392" s="99"/>
      <c r="G392" s="18"/>
      <c r="H392" s="18"/>
      <c r="I392" s="18"/>
      <c r="J392" s="18"/>
      <c r="K392" s="18"/>
      <c r="L392" s="18"/>
      <c r="M392" s="18"/>
      <c r="N392" s="18"/>
      <c r="O392" s="18"/>
      <c r="P392" s="18"/>
      <c r="Q392" s="18"/>
      <c r="R392" s="18"/>
      <c r="S392" s="18"/>
      <c r="T392" s="20"/>
      <c r="U392" s="20"/>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row>
    <row r="393" spans="1:52" ht="9.75" customHeight="1">
      <c r="A393" s="19"/>
      <c r="B393" s="18"/>
      <c r="C393" s="18"/>
      <c r="D393" s="18"/>
      <c r="E393" s="99"/>
      <c r="F393" s="99"/>
      <c r="G393" s="18"/>
      <c r="H393" s="18"/>
      <c r="I393" s="18"/>
      <c r="J393" s="18"/>
      <c r="K393" s="18"/>
      <c r="L393" s="18"/>
      <c r="M393" s="18"/>
      <c r="N393" s="18"/>
      <c r="O393" s="18"/>
      <c r="P393" s="18"/>
      <c r="Q393" s="18"/>
      <c r="R393" s="18"/>
      <c r="S393" s="18"/>
      <c r="T393" s="20"/>
      <c r="U393" s="20"/>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row>
    <row r="394" spans="1:52" ht="9.75" customHeight="1">
      <c r="A394" s="19"/>
      <c r="B394" s="18"/>
      <c r="C394" s="18"/>
      <c r="D394" s="18"/>
      <c r="E394" s="99"/>
      <c r="F394" s="99"/>
      <c r="G394" s="18"/>
      <c r="H394" s="18"/>
      <c r="I394" s="18"/>
      <c r="J394" s="18"/>
      <c r="K394" s="18"/>
      <c r="L394" s="18"/>
      <c r="M394" s="18"/>
      <c r="N394" s="18"/>
      <c r="O394" s="18"/>
      <c r="P394" s="18"/>
      <c r="Q394" s="18"/>
      <c r="R394" s="18"/>
      <c r="S394" s="18"/>
      <c r="T394" s="20"/>
      <c r="U394" s="20"/>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row>
    <row r="395" spans="1:52" ht="9.75" customHeight="1">
      <c r="A395" s="19"/>
      <c r="B395" s="18"/>
      <c r="C395" s="18"/>
      <c r="D395" s="18"/>
      <c r="E395" s="99"/>
      <c r="F395" s="99"/>
      <c r="G395" s="18"/>
      <c r="H395" s="18"/>
      <c r="I395" s="18"/>
      <c r="J395" s="18"/>
      <c r="K395" s="18"/>
      <c r="L395" s="18"/>
      <c r="M395" s="18"/>
      <c r="N395" s="18"/>
      <c r="O395" s="18"/>
      <c r="P395" s="18"/>
      <c r="Q395" s="18"/>
      <c r="R395" s="18"/>
      <c r="S395" s="18"/>
      <c r="T395" s="20"/>
      <c r="U395" s="20"/>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row>
    <row r="396" spans="1:52" ht="9.75" customHeight="1">
      <c r="A396" s="19"/>
      <c r="B396" s="18"/>
      <c r="C396" s="18"/>
      <c r="D396" s="18"/>
      <c r="E396" s="99"/>
      <c r="F396" s="99"/>
      <c r="G396" s="18"/>
      <c r="H396" s="18"/>
      <c r="I396" s="18"/>
      <c r="J396" s="18"/>
      <c r="K396" s="18"/>
      <c r="L396" s="18"/>
      <c r="M396" s="18"/>
      <c r="N396" s="18"/>
      <c r="O396" s="18"/>
      <c r="P396" s="18"/>
      <c r="Q396" s="18"/>
      <c r="R396" s="18"/>
      <c r="S396" s="18"/>
      <c r="T396" s="20"/>
      <c r="U396" s="20"/>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row>
    <row r="397" spans="1:52" ht="9.75" customHeight="1">
      <c r="A397" s="19"/>
      <c r="B397" s="18"/>
      <c r="C397" s="18"/>
      <c r="D397" s="18"/>
      <c r="E397" s="99"/>
      <c r="F397" s="99"/>
      <c r="G397" s="18"/>
      <c r="H397" s="18"/>
      <c r="I397" s="18"/>
      <c r="J397" s="18"/>
      <c r="K397" s="18"/>
      <c r="L397" s="18"/>
      <c r="M397" s="18"/>
      <c r="N397" s="18"/>
      <c r="O397" s="18"/>
      <c r="P397" s="18"/>
      <c r="Q397" s="18"/>
      <c r="R397" s="18"/>
      <c r="S397" s="18"/>
      <c r="T397" s="20"/>
      <c r="U397" s="20"/>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row>
    <row r="398" spans="1:52" ht="9.75" customHeight="1">
      <c r="A398" s="19"/>
      <c r="B398" s="18"/>
      <c r="C398" s="18"/>
      <c r="D398" s="18"/>
      <c r="E398" s="99"/>
      <c r="F398" s="99"/>
      <c r="G398" s="18"/>
      <c r="H398" s="18"/>
      <c r="I398" s="18"/>
      <c r="J398" s="18"/>
      <c r="K398" s="18"/>
      <c r="L398" s="18"/>
      <c r="M398" s="18"/>
      <c r="N398" s="18"/>
      <c r="O398" s="18"/>
      <c r="P398" s="18"/>
      <c r="Q398" s="18"/>
      <c r="R398" s="18"/>
      <c r="S398" s="18"/>
      <c r="T398" s="20"/>
      <c r="U398" s="20"/>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row>
    <row r="399" spans="1:52" ht="9.75" customHeight="1">
      <c r="A399" s="19"/>
      <c r="B399" s="18"/>
      <c r="C399" s="18"/>
      <c r="D399" s="18"/>
      <c r="E399" s="99"/>
      <c r="F399" s="99"/>
      <c r="G399" s="18"/>
      <c r="H399" s="18"/>
      <c r="I399" s="18"/>
      <c r="J399" s="18"/>
      <c r="K399" s="18"/>
      <c r="L399" s="18"/>
      <c r="M399" s="18"/>
      <c r="N399" s="18"/>
      <c r="O399" s="18"/>
      <c r="P399" s="18"/>
      <c r="Q399" s="18"/>
      <c r="R399" s="18"/>
      <c r="S399" s="18"/>
      <c r="T399" s="20"/>
      <c r="U399" s="20"/>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row>
    <row r="400" spans="1:52" ht="9.75" customHeight="1">
      <c r="A400" s="19"/>
      <c r="B400" s="18"/>
      <c r="C400" s="18"/>
      <c r="D400" s="18"/>
      <c r="E400" s="99"/>
      <c r="F400" s="99"/>
      <c r="G400" s="18"/>
      <c r="H400" s="18"/>
      <c r="I400" s="18"/>
      <c r="J400" s="18"/>
      <c r="K400" s="18"/>
      <c r="L400" s="18"/>
      <c r="M400" s="18"/>
      <c r="N400" s="18"/>
      <c r="O400" s="18"/>
      <c r="P400" s="18"/>
      <c r="Q400" s="18"/>
      <c r="R400" s="18"/>
      <c r="S400" s="18"/>
      <c r="T400" s="20"/>
      <c r="U400" s="20"/>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row>
    <row r="401" spans="1:52" ht="9.75" customHeight="1">
      <c r="A401" s="19"/>
      <c r="B401" s="18"/>
      <c r="C401" s="18"/>
      <c r="D401" s="18"/>
      <c r="E401" s="99"/>
      <c r="F401" s="99"/>
      <c r="G401" s="18"/>
      <c r="H401" s="18"/>
      <c r="I401" s="18"/>
      <c r="J401" s="18"/>
      <c r="K401" s="18"/>
      <c r="L401" s="18"/>
      <c r="M401" s="18"/>
      <c r="N401" s="18"/>
      <c r="O401" s="18"/>
      <c r="P401" s="18"/>
      <c r="Q401" s="18"/>
      <c r="R401" s="18"/>
      <c r="S401" s="18"/>
      <c r="T401" s="20"/>
      <c r="U401" s="20"/>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row>
    <row r="402" spans="1:52" ht="9.75" customHeight="1">
      <c r="A402" s="19"/>
      <c r="B402" s="18"/>
      <c r="C402" s="18"/>
      <c r="D402" s="18"/>
      <c r="E402" s="99"/>
      <c r="F402" s="99"/>
      <c r="G402" s="18"/>
      <c r="H402" s="18"/>
      <c r="I402" s="18"/>
      <c r="J402" s="18"/>
      <c r="K402" s="18"/>
      <c r="L402" s="18"/>
      <c r="M402" s="18"/>
      <c r="N402" s="18"/>
      <c r="O402" s="18"/>
      <c r="P402" s="18"/>
      <c r="Q402" s="18"/>
      <c r="R402" s="18"/>
      <c r="S402" s="18"/>
      <c r="T402" s="20"/>
      <c r="U402" s="20"/>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row>
    <row r="403" spans="1:52" ht="9.75" customHeight="1">
      <c r="A403" s="19"/>
      <c r="B403" s="18"/>
      <c r="C403" s="18"/>
      <c r="D403" s="18"/>
      <c r="E403" s="99"/>
      <c r="F403" s="99"/>
      <c r="G403" s="18"/>
      <c r="H403" s="18"/>
      <c r="I403" s="18"/>
      <c r="J403" s="18"/>
      <c r="K403" s="18"/>
      <c r="L403" s="18"/>
      <c r="M403" s="18"/>
      <c r="N403" s="18"/>
      <c r="O403" s="18"/>
      <c r="P403" s="18"/>
      <c r="Q403" s="18"/>
      <c r="R403" s="18"/>
      <c r="S403" s="18"/>
      <c r="T403" s="20"/>
      <c r="U403" s="20"/>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row>
    <row r="404" spans="1:52" ht="9.75" customHeight="1">
      <c r="A404" s="19"/>
      <c r="B404" s="18"/>
      <c r="C404" s="18"/>
      <c r="D404" s="18"/>
      <c r="E404" s="99"/>
      <c r="F404" s="99"/>
      <c r="G404" s="18"/>
      <c r="H404" s="18"/>
      <c r="I404" s="18"/>
      <c r="J404" s="18"/>
      <c r="K404" s="18"/>
      <c r="L404" s="18"/>
      <c r="M404" s="18"/>
      <c r="N404" s="18"/>
      <c r="O404" s="18"/>
      <c r="P404" s="18"/>
      <c r="Q404" s="18"/>
      <c r="R404" s="18"/>
      <c r="S404" s="18"/>
      <c r="T404" s="20"/>
      <c r="U404" s="20"/>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row>
    <row r="405" spans="1:52" ht="9.75" customHeight="1">
      <c r="A405" s="19"/>
      <c r="B405" s="18"/>
      <c r="C405" s="18"/>
      <c r="D405" s="18"/>
      <c r="E405" s="99"/>
      <c r="F405" s="99"/>
      <c r="G405" s="18"/>
      <c r="H405" s="18"/>
      <c r="I405" s="18"/>
      <c r="J405" s="18"/>
      <c r="K405" s="18"/>
      <c r="L405" s="18"/>
      <c r="M405" s="18"/>
      <c r="N405" s="18"/>
      <c r="O405" s="18"/>
      <c r="P405" s="18"/>
      <c r="Q405" s="18"/>
      <c r="R405" s="18"/>
      <c r="S405" s="18"/>
      <c r="T405" s="20"/>
      <c r="U405" s="20"/>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row>
    <row r="406" spans="1:52" ht="9.75" customHeight="1">
      <c r="A406" s="19"/>
      <c r="B406" s="18"/>
      <c r="C406" s="18"/>
      <c r="D406" s="18"/>
      <c r="E406" s="99"/>
      <c r="F406" s="99"/>
      <c r="G406" s="18"/>
      <c r="H406" s="18"/>
      <c r="I406" s="18"/>
      <c r="J406" s="18"/>
      <c r="K406" s="18"/>
      <c r="L406" s="18"/>
      <c r="M406" s="18"/>
      <c r="N406" s="18"/>
      <c r="O406" s="18"/>
      <c r="P406" s="18"/>
      <c r="Q406" s="18"/>
      <c r="R406" s="18"/>
      <c r="S406" s="18"/>
      <c r="T406" s="20"/>
      <c r="U406" s="20"/>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row>
    <row r="407" spans="1:52" ht="9.75" customHeight="1">
      <c r="A407" s="19"/>
      <c r="B407" s="18"/>
      <c r="C407" s="18"/>
      <c r="D407" s="18"/>
      <c r="E407" s="99"/>
      <c r="F407" s="99"/>
      <c r="G407" s="18"/>
      <c r="H407" s="18"/>
      <c r="I407" s="18"/>
      <c r="J407" s="18"/>
      <c r="K407" s="18"/>
      <c r="L407" s="18"/>
      <c r="M407" s="18"/>
      <c r="N407" s="18"/>
      <c r="O407" s="18"/>
      <c r="P407" s="18"/>
      <c r="Q407" s="18"/>
      <c r="R407" s="18"/>
      <c r="S407" s="18"/>
      <c r="T407" s="20"/>
      <c r="U407" s="20"/>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row>
    <row r="408" spans="1:52" ht="9.75" customHeight="1">
      <c r="A408" s="19"/>
      <c r="B408" s="18"/>
      <c r="C408" s="18"/>
      <c r="D408" s="18"/>
      <c r="E408" s="99"/>
      <c r="F408" s="99"/>
      <c r="G408" s="18"/>
      <c r="H408" s="18"/>
      <c r="I408" s="18"/>
      <c r="J408" s="18"/>
      <c r="K408" s="18"/>
      <c r="L408" s="18"/>
      <c r="M408" s="18"/>
      <c r="N408" s="18"/>
      <c r="O408" s="18"/>
      <c r="P408" s="18"/>
      <c r="Q408" s="18"/>
      <c r="R408" s="18"/>
      <c r="S408" s="18"/>
      <c r="T408" s="20"/>
      <c r="U408" s="20"/>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row>
    <row r="409" spans="1:52" ht="9.75" customHeight="1">
      <c r="A409" s="19"/>
      <c r="B409" s="18"/>
      <c r="C409" s="18"/>
      <c r="D409" s="18"/>
      <c r="E409" s="99"/>
      <c r="F409" s="99"/>
      <c r="G409" s="18"/>
      <c r="H409" s="18"/>
      <c r="I409" s="18"/>
      <c r="J409" s="18"/>
      <c r="K409" s="18"/>
      <c r="L409" s="18"/>
      <c r="M409" s="18"/>
      <c r="N409" s="18"/>
      <c r="O409" s="18"/>
      <c r="P409" s="18"/>
      <c r="Q409" s="18"/>
      <c r="R409" s="18"/>
      <c r="S409" s="18"/>
      <c r="T409" s="20"/>
      <c r="U409" s="20"/>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row>
    <row r="410" spans="1:52" ht="9.75" customHeight="1">
      <c r="A410" s="19"/>
      <c r="B410" s="18"/>
      <c r="C410" s="18"/>
      <c r="D410" s="18"/>
      <c r="E410" s="99"/>
      <c r="F410" s="99"/>
      <c r="G410" s="18"/>
      <c r="H410" s="18"/>
      <c r="I410" s="18"/>
      <c r="J410" s="18"/>
      <c r="K410" s="18"/>
      <c r="L410" s="18"/>
      <c r="M410" s="18"/>
      <c r="N410" s="18"/>
      <c r="O410" s="18"/>
      <c r="P410" s="18"/>
      <c r="Q410" s="18"/>
      <c r="R410" s="18"/>
      <c r="S410" s="18"/>
      <c r="T410" s="20"/>
      <c r="U410" s="20"/>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row>
    <row r="411" spans="1:52" ht="9.75" customHeight="1">
      <c r="A411" s="19"/>
      <c r="B411" s="18"/>
      <c r="C411" s="18"/>
      <c r="D411" s="18"/>
      <c r="E411" s="99"/>
      <c r="F411" s="99"/>
      <c r="G411" s="18"/>
      <c r="H411" s="18"/>
      <c r="I411" s="18"/>
      <c r="J411" s="18"/>
      <c r="K411" s="18"/>
      <c r="L411" s="18"/>
      <c r="M411" s="18"/>
      <c r="N411" s="18"/>
      <c r="O411" s="18"/>
      <c r="P411" s="18"/>
      <c r="Q411" s="18"/>
      <c r="R411" s="18"/>
      <c r="S411" s="18"/>
      <c r="T411" s="20"/>
      <c r="U411" s="20"/>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row>
    <row r="412" spans="1:52" ht="9.75" customHeight="1">
      <c r="A412" s="19"/>
      <c r="B412" s="18"/>
      <c r="C412" s="18"/>
      <c r="D412" s="18"/>
      <c r="E412" s="99"/>
      <c r="F412" s="99"/>
      <c r="G412" s="18"/>
      <c r="H412" s="18"/>
      <c r="I412" s="18"/>
      <c r="J412" s="18"/>
      <c r="K412" s="18"/>
      <c r="L412" s="18"/>
      <c r="M412" s="18"/>
      <c r="N412" s="18"/>
      <c r="O412" s="18"/>
      <c r="P412" s="18"/>
      <c r="Q412" s="18"/>
      <c r="R412" s="18"/>
      <c r="S412" s="18"/>
      <c r="T412" s="20"/>
      <c r="U412" s="20"/>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row>
    <row r="413" spans="1:52" ht="9.75" customHeight="1">
      <c r="A413" s="19"/>
      <c r="B413" s="18"/>
      <c r="C413" s="18"/>
      <c r="D413" s="18"/>
      <c r="E413" s="99"/>
      <c r="F413" s="99"/>
      <c r="G413" s="18"/>
      <c r="H413" s="18"/>
      <c r="I413" s="18"/>
      <c r="J413" s="18"/>
      <c r="K413" s="18"/>
      <c r="L413" s="18"/>
      <c r="M413" s="18"/>
      <c r="N413" s="18"/>
      <c r="O413" s="18"/>
      <c r="P413" s="18"/>
      <c r="Q413" s="18"/>
      <c r="R413" s="18"/>
      <c r="S413" s="18"/>
      <c r="T413" s="20"/>
      <c r="U413" s="20"/>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row>
    <row r="414" spans="1:52" ht="9.75" customHeight="1">
      <c r="A414" s="19"/>
      <c r="B414" s="18"/>
      <c r="C414" s="18"/>
      <c r="D414" s="18"/>
      <c r="E414" s="99"/>
      <c r="F414" s="99"/>
      <c r="G414" s="18"/>
      <c r="H414" s="18"/>
      <c r="I414" s="18"/>
      <c r="J414" s="18"/>
      <c r="K414" s="18"/>
      <c r="L414" s="18"/>
      <c r="M414" s="18"/>
      <c r="N414" s="18"/>
      <c r="O414" s="18"/>
      <c r="P414" s="18"/>
      <c r="Q414" s="18"/>
      <c r="R414" s="18"/>
      <c r="S414" s="18"/>
      <c r="T414" s="20"/>
      <c r="U414" s="20"/>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row>
    <row r="415" spans="1:52" ht="9.75" customHeight="1">
      <c r="A415" s="19"/>
      <c r="B415" s="18"/>
      <c r="C415" s="18"/>
      <c r="D415" s="18"/>
      <c r="E415" s="99"/>
      <c r="F415" s="99"/>
      <c r="G415" s="18"/>
      <c r="H415" s="18"/>
      <c r="I415" s="18"/>
      <c r="J415" s="18"/>
      <c r="K415" s="18"/>
      <c r="L415" s="18"/>
      <c r="M415" s="18"/>
      <c r="N415" s="18"/>
      <c r="O415" s="18"/>
      <c r="P415" s="18"/>
      <c r="Q415" s="18"/>
      <c r="R415" s="18"/>
      <c r="S415" s="18"/>
      <c r="T415" s="20"/>
      <c r="U415" s="20"/>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row>
    <row r="416" spans="1:52" ht="9.75" customHeight="1">
      <c r="A416" s="19"/>
      <c r="B416" s="18"/>
      <c r="C416" s="18"/>
      <c r="D416" s="18"/>
      <c r="E416" s="99"/>
      <c r="F416" s="99"/>
      <c r="G416" s="18"/>
      <c r="H416" s="18"/>
      <c r="I416" s="18"/>
      <c r="J416" s="18"/>
      <c r="K416" s="18"/>
      <c r="L416" s="18"/>
      <c r="M416" s="18"/>
      <c r="N416" s="18"/>
      <c r="O416" s="18"/>
      <c r="P416" s="18"/>
      <c r="Q416" s="18"/>
      <c r="R416" s="18"/>
      <c r="S416" s="18"/>
      <c r="T416" s="20"/>
      <c r="U416" s="20"/>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row>
    <row r="417" spans="1:52" ht="9.75" customHeight="1">
      <c r="A417" s="19"/>
      <c r="B417" s="18"/>
      <c r="C417" s="18"/>
      <c r="D417" s="18"/>
      <c r="E417" s="99"/>
      <c r="F417" s="99"/>
      <c r="G417" s="18"/>
      <c r="H417" s="18"/>
      <c r="I417" s="18"/>
      <c r="J417" s="18"/>
      <c r="K417" s="18"/>
      <c r="L417" s="18"/>
      <c r="M417" s="18"/>
      <c r="N417" s="18"/>
      <c r="O417" s="18"/>
      <c r="P417" s="18"/>
      <c r="Q417" s="18"/>
      <c r="R417" s="18"/>
      <c r="S417" s="18"/>
      <c r="T417" s="20"/>
      <c r="U417" s="20"/>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row>
    <row r="418" spans="1:52" ht="9.75" customHeight="1">
      <c r="A418" s="19"/>
      <c r="B418" s="18"/>
      <c r="C418" s="18"/>
      <c r="D418" s="18"/>
      <c r="E418" s="99"/>
      <c r="F418" s="99"/>
      <c r="G418" s="18"/>
      <c r="H418" s="18"/>
      <c r="I418" s="18"/>
      <c r="J418" s="18"/>
      <c r="K418" s="18"/>
      <c r="L418" s="18"/>
      <c r="M418" s="18"/>
      <c r="N418" s="18"/>
      <c r="O418" s="18"/>
      <c r="P418" s="18"/>
      <c r="Q418" s="18"/>
      <c r="R418" s="18"/>
      <c r="S418" s="18"/>
      <c r="T418" s="20"/>
      <c r="U418" s="20"/>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row>
    <row r="419" spans="1:52" ht="9.75" customHeight="1">
      <c r="A419" s="19"/>
      <c r="B419" s="18"/>
      <c r="C419" s="18"/>
      <c r="D419" s="18"/>
      <c r="E419" s="99"/>
      <c r="F419" s="99"/>
      <c r="G419" s="18"/>
      <c r="H419" s="18"/>
      <c r="I419" s="18"/>
      <c r="J419" s="18"/>
      <c r="K419" s="18"/>
      <c r="L419" s="18"/>
      <c r="M419" s="18"/>
      <c r="N419" s="18"/>
      <c r="O419" s="18"/>
      <c r="P419" s="18"/>
      <c r="Q419" s="18"/>
      <c r="R419" s="18"/>
      <c r="S419" s="18"/>
      <c r="T419" s="20"/>
      <c r="U419" s="20"/>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row>
    <row r="420" spans="1:52" ht="9.75" customHeight="1">
      <c r="A420" s="19"/>
      <c r="B420" s="18"/>
      <c r="C420" s="18"/>
      <c r="D420" s="18"/>
      <c r="E420" s="99"/>
      <c r="F420" s="99"/>
      <c r="G420" s="18"/>
      <c r="H420" s="18"/>
      <c r="I420" s="18"/>
      <c r="J420" s="18"/>
      <c r="K420" s="18"/>
      <c r="L420" s="18"/>
      <c r="M420" s="18"/>
      <c r="N420" s="18"/>
      <c r="O420" s="18"/>
      <c r="P420" s="18"/>
      <c r="Q420" s="18"/>
      <c r="R420" s="18"/>
      <c r="S420" s="18"/>
      <c r="T420" s="20"/>
      <c r="U420" s="20"/>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row>
    <row r="421" spans="1:52" ht="9.75" customHeight="1">
      <c r="A421" s="19"/>
      <c r="B421" s="18"/>
      <c r="C421" s="18"/>
      <c r="D421" s="18"/>
      <c r="E421" s="99"/>
      <c r="F421" s="99"/>
      <c r="G421" s="18"/>
      <c r="H421" s="18"/>
      <c r="I421" s="18"/>
      <c r="J421" s="18"/>
      <c r="K421" s="18"/>
      <c r="L421" s="18"/>
      <c r="M421" s="18"/>
      <c r="N421" s="18"/>
      <c r="O421" s="18"/>
      <c r="P421" s="18"/>
      <c r="Q421" s="18"/>
      <c r="R421" s="18"/>
      <c r="S421" s="18"/>
      <c r="T421" s="20"/>
      <c r="U421" s="20"/>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row>
    <row r="422" spans="1:52" ht="9.75" customHeight="1">
      <c r="A422" s="19"/>
      <c r="B422" s="18"/>
      <c r="C422" s="18"/>
      <c r="D422" s="18"/>
      <c r="E422" s="99"/>
      <c r="F422" s="99"/>
      <c r="G422" s="18"/>
      <c r="H422" s="18"/>
      <c r="I422" s="18"/>
      <c r="J422" s="18"/>
      <c r="K422" s="18"/>
      <c r="L422" s="18"/>
      <c r="M422" s="18"/>
      <c r="N422" s="18"/>
      <c r="O422" s="18"/>
      <c r="P422" s="18"/>
      <c r="Q422" s="18"/>
      <c r="R422" s="18"/>
      <c r="S422" s="18"/>
      <c r="T422" s="20"/>
      <c r="U422" s="20"/>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row>
    <row r="423" spans="1:52" ht="9.75" customHeight="1">
      <c r="A423" s="19"/>
      <c r="B423" s="18"/>
      <c r="C423" s="18"/>
      <c r="D423" s="18"/>
      <c r="E423" s="99"/>
      <c r="F423" s="99"/>
      <c r="G423" s="18"/>
      <c r="H423" s="18"/>
      <c r="I423" s="18"/>
      <c r="J423" s="18"/>
      <c r="K423" s="18"/>
      <c r="L423" s="18"/>
      <c r="M423" s="18"/>
      <c r="N423" s="18"/>
      <c r="O423" s="18"/>
      <c r="P423" s="18"/>
      <c r="Q423" s="18"/>
      <c r="R423" s="18"/>
      <c r="S423" s="18"/>
      <c r="T423" s="20"/>
      <c r="U423" s="20"/>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row>
    <row r="424" spans="1:52" ht="9.75" customHeight="1">
      <c r="A424" s="19"/>
      <c r="B424" s="18"/>
      <c r="C424" s="18"/>
      <c r="D424" s="18"/>
      <c r="E424" s="99"/>
      <c r="F424" s="99"/>
      <c r="G424" s="18"/>
      <c r="H424" s="18"/>
      <c r="I424" s="18"/>
      <c r="J424" s="18"/>
      <c r="K424" s="18"/>
      <c r="L424" s="18"/>
      <c r="M424" s="18"/>
      <c r="N424" s="18"/>
      <c r="O424" s="18"/>
      <c r="P424" s="18"/>
      <c r="Q424" s="18"/>
      <c r="R424" s="18"/>
      <c r="S424" s="18"/>
      <c r="T424" s="20"/>
      <c r="U424" s="20"/>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row>
    <row r="425" spans="1:52" ht="9.75" customHeight="1">
      <c r="A425" s="19"/>
      <c r="B425" s="18"/>
      <c r="C425" s="18"/>
      <c r="D425" s="18"/>
      <c r="E425" s="99"/>
      <c r="F425" s="99"/>
      <c r="G425" s="18"/>
      <c r="H425" s="18"/>
      <c r="I425" s="18"/>
      <c r="J425" s="18"/>
      <c r="K425" s="18"/>
      <c r="L425" s="18"/>
      <c r="M425" s="18"/>
      <c r="N425" s="18"/>
      <c r="O425" s="18"/>
      <c r="P425" s="18"/>
      <c r="Q425" s="18"/>
      <c r="R425" s="18"/>
      <c r="S425" s="18"/>
      <c r="T425" s="20"/>
      <c r="U425" s="20"/>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row>
    <row r="426" spans="1:52" ht="9.75" customHeight="1">
      <c r="A426" s="19"/>
      <c r="B426" s="18"/>
      <c r="C426" s="18"/>
      <c r="D426" s="18"/>
      <c r="E426" s="99"/>
      <c r="F426" s="99"/>
      <c r="G426" s="18"/>
      <c r="H426" s="18"/>
      <c r="I426" s="18"/>
      <c r="J426" s="18"/>
      <c r="K426" s="18"/>
      <c r="L426" s="18"/>
      <c r="M426" s="18"/>
      <c r="N426" s="18"/>
      <c r="O426" s="18"/>
      <c r="P426" s="18"/>
      <c r="Q426" s="18"/>
      <c r="R426" s="18"/>
      <c r="S426" s="18"/>
      <c r="T426" s="20"/>
      <c r="U426" s="20"/>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row>
    <row r="427" spans="1:52" ht="9.75" customHeight="1">
      <c r="A427" s="19"/>
      <c r="B427" s="18"/>
      <c r="C427" s="18"/>
      <c r="D427" s="18"/>
      <c r="E427" s="99"/>
      <c r="F427" s="99"/>
      <c r="G427" s="18"/>
      <c r="H427" s="18"/>
      <c r="I427" s="18"/>
      <c r="J427" s="18"/>
      <c r="K427" s="18"/>
      <c r="L427" s="18"/>
      <c r="M427" s="18"/>
      <c r="N427" s="18"/>
      <c r="O427" s="18"/>
      <c r="P427" s="18"/>
      <c r="Q427" s="18"/>
      <c r="R427" s="18"/>
      <c r="S427" s="18"/>
      <c r="T427" s="20"/>
      <c r="U427" s="20"/>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row>
    <row r="428" spans="1:52" ht="9.75" customHeight="1">
      <c r="A428" s="19"/>
      <c r="B428" s="18"/>
      <c r="C428" s="18"/>
      <c r="D428" s="18"/>
      <c r="E428" s="99"/>
      <c r="F428" s="99"/>
      <c r="G428" s="18"/>
      <c r="H428" s="18"/>
      <c r="I428" s="18"/>
      <c r="J428" s="18"/>
      <c r="K428" s="18"/>
      <c r="L428" s="18"/>
      <c r="M428" s="18"/>
      <c r="N428" s="18"/>
      <c r="O428" s="18"/>
      <c r="P428" s="18"/>
      <c r="Q428" s="18"/>
      <c r="R428" s="18"/>
      <c r="S428" s="18"/>
      <c r="T428" s="20"/>
      <c r="U428" s="20"/>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row>
    <row r="429" spans="1:52" ht="9.75" customHeight="1">
      <c r="A429" s="19"/>
      <c r="B429" s="18"/>
      <c r="C429" s="18"/>
      <c r="D429" s="18"/>
      <c r="E429" s="99"/>
      <c r="F429" s="99"/>
      <c r="G429" s="18"/>
      <c r="H429" s="18"/>
      <c r="I429" s="18"/>
      <c r="J429" s="18"/>
      <c r="K429" s="18"/>
      <c r="L429" s="18"/>
      <c r="M429" s="18"/>
      <c r="N429" s="18"/>
      <c r="O429" s="18"/>
      <c r="P429" s="18"/>
      <c r="Q429" s="18"/>
      <c r="R429" s="18"/>
      <c r="S429" s="18"/>
      <c r="T429" s="20"/>
      <c r="U429" s="20"/>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row>
    <row r="430" spans="1:52" ht="9.75" customHeight="1">
      <c r="A430" s="19"/>
      <c r="B430" s="18"/>
      <c r="C430" s="18"/>
      <c r="D430" s="18"/>
      <c r="E430" s="99"/>
      <c r="F430" s="99"/>
      <c r="G430" s="18"/>
      <c r="H430" s="18"/>
      <c r="I430" s="18"/>
      <c r="J430" s="18"/>
      <c r="K430" s="18"/>
      <c r="L430" s="18"/>
      <c r="M430" s="18"/>
      <c r="N430" s="18"/>
      <c r="O430" s="18"/>
      <c r="P430" s="18"/>
      <c r="Q430" s="18"/>
      <c r="R430" s="18"/>
      <c r="S430" s="18"/>
      <c r="T430" s="20"/>
      <c r="U430" s="20"/>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row>
    <row r="431" spans="1:52" ht="9.75" customHeight="1">
      <c r="A431" s="19"/>
      <c r="B431" s="18"/>
      <c r="C431" s="18"/>
      <c r="D431" s="18"/>
      <c r="E431" s="99"/>
      <c r="F431" s="99"/>
      <c r="G431" s="18"/>
      <c r="H431" s="18"/>
      <c r="I431" s="18"/>
      <c r="J431" s="18"/>
      <c r="K431" s="18"/>
      <c r="L431" s="18"/>
      <c r="M431" s="18"/>
      <c r="N431" s="18"/>
      <c r="O431" s="18"/>
      <c r="P431" s="18"/>
      <c r="Q431" s="18"/>
      <c r="R431" s="18"/>
      <c r="S431" s="18"/>
      <c r="T431" s="20"/>
      <c r="U431" s="20"/>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row>
    <row r="432" spans="1:52" ht="9.75" customHeight="1">
      <c r="A432" s="19"/>
      <c r="B432" s="18"/>
      <c r="C432" s="18"/>
      <c r="D432" s="18"/>
      <c r="E432" s="99"/>
      <c r="F432" s="99"/>
      <c r="G432" s="18"/>
      <c r="H432" s="18"/>
      <c r="I432" s="18"/>
      <c r="J432" s="18"/>
      <c r="K432" s="18"/>
      <c r="L432" s="18"/>
      <c r="M432" s="18"/>
      <c r="N432" s="18"/>
      <c r="O432" s="18"/>
      <c r="P432" s="18"/>
      <c r="Q432" s="18"/>
      <c r="R432" s="18"/>
      <c r="S432" s="18"/>
      <c r="T432" s="20"/>
      <c r="U432" s="20"/>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row>
    <row r="433" spans="1:52" ht="9.75" customHeight="1">
      <c r="A433" s="19"/>
      <c r="B433" s="18"/>
      <c r="C433" s="18"/>
      <c r="D433" s="18"/>
      <c r="E433" s="99"/>
      <c r="F433" s="99"/>
      <c r="G433" s="18"/>
      <c r="H433" s="18"/>
      <c r="I433" s="18"/>
      <c r="J433" s="18"/>
      <c r="K433" s="18"/>
      <c r="L433" s="18"/>
      <c r="M433" s="18"/>
      <c r="N433" s="18"/>
      <c r="O433" s="18"/>
      <c r="P433" s="18"/>
      <c r="Q433" s="18"/>
      <c r="R433" s="18"/>
      <c r="S433" s="18"/>
      <c r="T433" s="20"/>
      <c r="U433" s="20"/>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row>
    <row r="434" spans="1:52" ht="9.75" customHeight="1">
      <c r="A434" s="19"/>
      <c r="B434" s="18"/>
      <c r="C434" s="18"/>
      <c r="D434" s="18"/>
      <c r="E434" s="99"/>
      <c r="F434" s="99"/>
      <c r="G434" s="18"/>
      <c r="H434" s="18"/>
      <c r="I434" s="18"/>
      <c r="J434" s="18"/>
      <c r="K434" s="18"/>
      <c r="L434" s="18"/>
      <c r="M434" s="18"/>
      <c r="N434" s="18"/>
      <c r="O434" s="18"/>
      <c r="P434" s="18"/>
      <c r="Q434" s="18"/>
      <c r="R434" s="18"/>
      <c r="S434" s="18"/>
      <c r="T434" s="20"/>
      <c r="U434" s="20"/>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row>
    <row r="435" spans="1:52" ht="9.75" customHeight="1">
      <c r="A435" s="19"/>
      <c r="B435" s="18"/>
      <c r="C435" s="18"/>
      <c r="D435" s="18"/>
      <c r="E435" s="99"/>
      <c r="F435" s="99"/>
      <c r="G435" s="18"/>
      <c r="H435" s="18"/>
      <c r="I435" s="18"/>
      <c r="J435" s="18"/>
      <c r="K435" s="18"/>
      <c r="L435" s="18"/>
      <c r="M435" s="18"/>
      <c r="N435" s="18"/>
      <c r="O435" s="18"/>
      <c r="P435" s="18"/>
      <c r="Q435" s="18"/>
      <c r="R435" s="18"/>
      <c r="S435" s="18"/>
      <c r="T435" s="20"/>
      <c r="U435" s="20"/>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row>
    <row r="436" spans="1:52" ht="9.75" customHeight="1">
      <c r="A436" s="19"/>
      <c r="B436" s="18"/>
      <c r="C436" s="18"/>
      <c r="D436" s="18"/>
      <c r="E436" s="99"/>
      <c r="F436" s="99"/>
      <c r="G436" s="18"/>
      <c r="H436" s="18"/>
      <c r="I436" s="18"/>
      <c r="J436" s="18"/>
      <c r="K436" s="18"/>
      <c r="L436" s="18"/>
      <c r="M436" s="18"/>
      <c r="N436" s="18"/>
      <c r="O436" s="18"/>
      <c r="P436" s="18"/>
      <c r="Q436" s="18"/>
      <c r="R436" s="18"/>
      <c r="S436" s="18"/>
      <c r="T436" s="20"/>
      <c r="U436" s="20"/>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row>
    <row r="437" spans="1:52" ht="9.75" customHeight="1">
      <c r="A437" s="19"/>
      <c r="B437" s="18"/>
      <c r="C437" s="18"/>
      <c r="D437" s="18"/>
      <c r="E437" s="99"/>
      <c r="F437" s="99"/>
      <c r="G437" s="18"/>
      <c r="H437" s="18"/>
      <c r="I437" s="18"/>
      <c r="J437" s="18"/>
      <c r="K437" s="18"/>
      <c r="L437" s="18"/>
      <c r="M437" s="18"/>
      <c r="N437" s="18"/>
      <c r="O437" s="18"/>
      <c r="P437" s="18"/>
      <c r="Q437" s="18"/>
      <c r="R437" s="18"/>
      <c r="S437" s="18"/>
      <c r="T437" s="20"/>
      <c r="U437" s="20"/>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row>
    <row r="438" spans="1:52" ht="9.75" customHeight="1">
      <c r="A438" s="19"/>
      <c r="B438" s="18"/>
      <c r="C438" s="18"/>
      <c r="D438" s="18"/>
      <c r="E438" s="99"/>
      <c r="F438" s="99"/>
      <c r="G438" s="18"/>
      <c r="H438" s="18"/>
      <c r="I438" s="18"/>
      <c r="J438" s="18"/>
      <c r="K438" s="18"/>
      <c r="L438" s="18"/>
      <c r="M438" s="18"/>
      <c r="N438" s="18"/>
      <c r="O438" s="18"/>
      <c r="P438" s="18"/>
      <c r="Q438" s="18"/>
      <c r="R438" s="18"/>
      <c r="S438" s="18"/>
      <c r="T438" s="20"/>
      <c r="U438" s="20"/>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row>
    <row r="439" spans="1:52" ht="9.75" customHeight="1">
      <c r="A439" s="19"/>
      <c r="B439" s="18"/>
      <c r="C439" s="18"/>
      <c r="D439" s="18"/>
      <c r="E439" s="99"/>
      <c r="F439" s="99"/>
      <c r="G439" s="18"/>
      <c r="H439" s="18"/>
      <c r="I439" s="18"/>
      <c r="J439" s="18"/>
      <c r="K439" s="18"/>
      <c r="L439" s="18"/>
      <c r="M439" s="18"/>
      <c r="N439" s="18"/>
      <c r="O439" s="18"/>
      <c r="P439" s="18"/>
      <c r="Q439" s="18"/>
      <c r="R439" s="18"/>
      <c r="S439" s="18"/>
      <c r="T439" s="20"/>
      <c r="U439" s="20"/>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row>
    <row r="440" spans="1:52" ht="9.75" customHeight="1">
      <c r="A440" s="19"/>
      <c r="B440" s="18"/>
      <c r="C440" s="18"/>
      <c r="D440" s="18"/>
      <c r="E440" s="99"/>
      <c r="F440" s="99"/>
      <c r="G440" s="18"/>
      <c r="H440" s="18"/>
      <c r="I440" s="18"/>
      <c r="J440" s="18"/>
      <c r="K440" s="18"/>
      <c r="L440" s="18"/>
      <c r="M440" s="18"/>
      <c r="N440" s="18"/>
      <c r="O440" s="18"/>
      <c r="P440" s="18"/>
      <c r="Q440" s="18"/>
      <c r="R440" s="18"/>
      <c r="S440" s="18"/>
      <c r="T440" s="20"/>
      <c r="U440" s="20"/>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row>
    <row r="441" spans="1:52" ht="9.75" customHeight="1">
      <c r="A441" s="19"/>
      <c r="B441" s="18"/>
      <c r="C441" s="18"/>
      <c r="D441" s="18"/>
      <c r="E441" s="99"/>
      <c r="F441" s="99"/>
      <c r="G441" s="18"/>
      <c r="H441" s="18"/>
      <c r="I441" s="18"/>
      <c r="J441" s="18"/>
      <c r="K441" s="18"/>
      <c r="L441" s="18"/>
      <c r="M441" s="18"/>
      <c r="N441" s="18"/>
      <c r="O441" s="18"/>
      <c r="P441" s="18"/>
      <c r="Q441" s="18"/>
      <c r="R441" s="18"/>
      <c r="S441" s="18"/>
      <c r="T441" s="20"/>
      <c r="U441" s="20"/>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row>
    <row r="442" spans="1:52" ht="9.75" customHeight="1">
      <c r="A442" s="19"/>
      <c r="B442" s="18"/>
      <c r="C442" s="18"/>
      <c r="D442" s="18"/>
      <c r="E442" s="99"/>
      <c r="F442" s="99"/>
      <c r="G442" s="18"/>
      <c r="H442" s="18"/>
      <c r="I442" s="18"/>
      <c r="J442" s="18"/>
      <c r="K442" s="18"/>
      <c r="L442" s="18"/>
      <c r="M442" s="18"/>
      <c r="N442" s="18"/>
      <c r="O442" s="18"/>
      <c r="P442" s="18"/>
      <c r="Q442" s="18"/>
      <c r="R442" s="18"/>
      <c r="S442" s="18"/>
      <c r="T442" s="20"/>
      <c r="U442" s="20"/>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row>
    <row r="443" spans="1:52" ht="9.75" customHeight="1">
      <c r="A443" s="19"/>
      <c r="B443" s="18"/>
      <c r="C443" s="18"/>
      <c r="D443" s="18"/>
      <c r="E443" s="99"/>
      <c r="F443" s="99"/>
      <c r="G443" s="18"/>
      <c r="H443" s="18"/>
      <c r="I443" s="18"/>
      <c r="J443" s="18"/>
      <c r="K443" s="18"/>
      <c r="L443" s="18"/>
      <c r="M443" s="18"/>
      <c r="N443" s="18"/>
      <c r="O443" s="18"/>
      <c r="P443" s="18"/>
      <c r="Q443" s="18"/>
      <c r="R443" s="18"/>
      <c r="S443" s="18"/>
      <c r="T443" s="20"/>
      <c r="U443" s="20"/>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row>
    <row r="444" spans="1:52" ht="9.75" customHeight="1">
      <c r="A444" s="19"/>
      <c r="B444" s="18"/>
      <c r="C444" s="18"/>
      <c r="D444" s="18"/>
      <c r="E444" s="99"/>
      <c r="F444" s="99"/>
      <c r="G444" s="18"/>
      <c r="H444" s="18"/>
      <c r="I444" s="18"/>
      <c r="J444" s="18"/>
      <c r="K444" s="18"/>
      <c r="L444" s="18"/>
      <c r="M444" s="18"/>
      <c r="N444" s="18"/>
      <c r="O444" s="18"/>
      <c r="P444" s="18"/>
      <c r="Q444" s="18"/>
      <c r="R444" s="18"/>
      <c r="S444" s="18"/>
      <c r="T444" s="20"/>
      <c r="U444" s="20"/>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row>
    <row r="445" spans="1:52" ht="9.75" customHeight="1">
      <c r="A445" s="19"/>
      <c r="B445" s="18"/>
      <c r="C445" s="18"/>
      <c r="D445" s="18"/>
      <c r="E445" s="99"/>
      <c r="F445" s="99"/>
      <c r="G445" s="18"/>
      <c r="H445" s="18"/>
      <c r="I445" s="18"/>
      <c r="J445" s="18"/>
      <c r="K445" s="18"/>
      <c r="L445" s="18"/>
      <c r="M445" s="18"/>
      <c r="N445" s="18"/>
      <c r="O445" s="18"/>
      <c r="P445" s="18"/>
      <c r="Q445" s="18"/>
      <c r="R445" s="18"/>
      <c r="S445" s="18"/>
      <c r="T445" s="20"/>
      <c r="U445" s="20"/>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row>
    <row r="446" spans="1:52" ht="9.75" customHeight="1">
      <c r="A446" s="19"/>
      <c r="B446" s="18"/>
      <c r="C446" s="18"/>
      <c r="D446" s="18"/>
      <c r="E446" s="99"/>
      <c r="F446" s="99"/>
      <c r="G446" s="18"/>
      <c r="H446" s="18"/>
      <c r="I446" s="18"/>
      <c r="J446" s="18"/>
      <c r="K446" s="18"/>
      <c r="L446" s="18"/>
      <c r="M446" s="18"/>
      <c r="N446" s="18"/>
      <c r="O446" s="18"/>
      <c r="P446" s="18"/>
      <c r="Q446" s="18"/>
      <c r="R446" s="18"/>
      <c r="S446" s="18"/>
      <c r="T446" s="20"/>
      <c r="U446" s="20"/>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row>
    <row r="447" spans="1:52" ht="9.75" customHeight="1">
      <c r="A447" s="19"/>
      <c r="B447" s="18"/>
      <c r="C447" s="18"/>
      <c r="D447" s="18"/>
      <c r="E447" s="99"/>
      <c r="F447" s="99"/>
      <c r="G447" s="18"/>
      <c r="H447" s="18"/>
      <c r="I447" s="18"/>
      <c r="J447" s="18"/>
      <c r="K447" s="18"/>
      <c r="L447" s="18"/>
      <c r="M447" s="18"/>
      <c r="N447" s="18"/>
      <c r="O447" s="18"/>
      <c r="P447" s="18"/>
      <c r="Q447" s="18"/>
      <c r="R447" s="18"/>
      <c r="S447" s="18"/>
      <c r="T447" s="20"/>
      <c r="U447" s="20"/>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row>
    <row r="448" spans="1:52" ht="9.75" customHeight="1">
      <c r="A448" s="19"/>
      <c r="B448" s="18"/>
      <c r="C448" s="18"/>
      <c r="D448" s="18"/>
      <c r="E448" s="99"/>
      <c r="F448" s="99"/>
      <c r="G448" s="18"/>
      <c r="H448" s="18"/>
      <c r="I448" s="18"/>
      <c r="J448" s="18"/>
      <c r="K448" s="18"/>
      <c r="L448" s="18"/>
      <c r="M448" s="18"/>
      <c r="N448" s="18"/>
      <c r="O448" s="18"/>
      <c r="P448" s="18"/>
      <c r="Q448" s="18"/>
      <c r="R448" s="18"/>
      <c r="S448" s="18"/>
      <c r="T448" s="20"/>
      <c r="U448" s="20"/>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row>
    <row r="449" spans="1:52" ht="9.75" customHeight="1">
      <c r="A449" s="19"/>
      <c r="B449" s="18"/>
      <c r="C449" s="18"/>
      <c r="D449" s="18"/>
      <c r="E449" s="99"/>
      <c r="F449" s="99"/>
      <c r="G449" s="18"/>
      <c r="H449" s="18"/>
      <c r="I449" s="18"/>
      <c r="J449" s="18"/>
      <c r="K449" s="18"/>
      <c r="L449" s="18"/>
      <c r="M449" s="18"/>
      <c r="N449" s="18"/>
      <c r="O449" s="18"/>
      <c r="P449" s="18"/>
      <c r="Q449" s="18"/>
      <c r="R449" s="18"/>
      <c r="S449" s="18"/>
      <c r="T449" s="20"/>
      <c r="U449" s="20"/>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row>
    <row r="450" spans="1:52" ht="9.75" customHeight="1">
      <c r="A450" s="19"/>
      <c r="B450" s="18"/>
      <c r="C450" s="18"/>
      <c r="D450" s="18"/>
      <c r="E450" s="99"/>
      <c r="F450" s="99"/>
      <c r="G450" s="18"/>
      <c r="H450" s="18"/>
      <c r="I450" s="18"/>
      <c r="J450" s="18"/>
      <c r="K450" s="18"/>
      <c r="L450" s="18"/>
      <c r="M450" s="18"/>
      <c r="N450" s="18"/>
      <c r="O450" s="18"/>
      <c r="P450" s="18"/>
      <c r="Q450" s="18"/>
      <c r="R450" s="18"/>
      <c r="S450" s="18"/>
      <c r="T450" s="20"/>
      <c r="U450" s="20"/>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row>
    <row r="451" spans="1:52" ht="9.75" customHeight="1">
      <c r="A451" s="19"/>
      <c r="B451" s="18"/>
      <c r="C451" s="18"/>
      <c r="D451" s="18"/>
      <c r="E451" s="99"/>
      <c r="F451" s="99"/>
      <c r="G451" s="18"/>
      <c r="H451" s="18"/>
      <c r="I451" s="18"/>
      <c r="J451" s="18"/>
      <c r="K451" s="18"/>
      <c r="L451" s="18"/>
      <c r="M451" s="18"/>
      <c r="N451" s="18"/>
      <c r="O451" s="18"/>
      <c r="P451" s="18"/>
      <c r="Q451" s="18"/>
      <c r="R451" s="18"/>
      <c r="S451" s="18"/>
      <c r="T451" s="20"/>
      <c r="U451" s="20"/>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row>
    <row r="452" spans="1:52" ht="9.75" customHeight="1">
      <c r="A452" s="19"/>
      <c r="B452" s="18"/>
      <c r="C452" s="18"/>
      <c r="D452" s="18"/>
      <c r="E452" s="99"/>
      <c r="F452" s="99"/>
      <c r="G452" s="18"/>
      <c r="H452" s="18"/>
      <c r="I452" s="18"/>
      <c r="J452" s="18"/>
      <c r="K452" s="18"/>
      <c r="L452" s="18"/>
      <c r="M452" s="18"/>
      <c r="N452" s="18"/>
      <c r="O452" s="18"/>
      <c r="P452" s="18"/>
      <c r="Q452" s="18"/>
      <c r="R452" s="18"/>
      <c r="S452" s="18"/>
      <c r="T452" s="20"/>
      <c r="U452" s="20"/>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row>
    <row r="453" spans="1:52" ht="9.75" customHeight="1">
      <c r="A453" s="19"/>
      <c r="B453" s="18"/>
      <c r="C453" s="18"/>
      <c r="D453" s="18"/>
      <c r="E453" s="99"/>
      <c r="F453" s="99"/>
      <c r="G453" s="18"/>
      <c r="H453" s="18"/>
      <c r="I453" s="18"/>
      <c r="J453" s="18"/>
      <c r="K453" s="18"/>
      <c r="L453" s="18"/>
      <c r="M453" s="18"/>
      <c r="N453" s="18"/>
      <c r="O453" s="18"/>
      <c r="P453" s="18"/>
      <c r="Q453" s="18"/>
      <c r="R453" s="18"/>
      <c r="S453" s="18"/>
      <c r="T453" s="20"/>
      <c r="U453" s="20"/>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row>
    <row r="454" spans="1:52" ht="9.75" customHeight="1">
      <c r="A454" s="19"/>
      <c r="B454" s="18"/>
      <c r="C454" s="18"/>
      <c r="D454" s="18"/>
      <c r="E454" s="99"/>
      <c r="F454" s="99"/>
      <c r="G454" s="18"/>
      <c r="H454" s="18"/>
      <c r="I454" s="18"/>
      <c r="J454" s="18"/>
      <c r="K454" s="18"/>
      <c r="L454" s="18"/>
      <c r="M454" s="18"/>
      <c r="N454" s="18"/>
      <c r="O454" s="18"/>
      <c r="P454" s="18"/>
      <c r="Q454" s="18"/>
      <c r="R454" s="18"/>
      <c r="S454" s="18"/>
      <c r="T454" s="20"/>
      <c r="U454" s="20"/>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row>
    <row r="455" spans="1:52" ht="9.75" customHeight="1">
      <c r="A455" s="19"/>
      <c r="B455" s="18"/>
      <c r="C455" s="18"/>
      <c r="D455" s="18"/>
      <c r="E455" s="99"/>
      <c r="F455" s="99"/>
      <c r="G455" s="18"/>
      <c r="H455" s="18"/>
      <c r="I455" s="18"/>
      <c r="J455" s="18"/>
      <c r="K455" s="18"/>
      <c r="L455" s="18"/>
      <c r="M455" s="18"/>
      <c r="N455" s="18"/>
      <c r="O455" s="18"/>
      <c r="P455" s="18"/>
      <c r="Q455" s="18"/>
      <c r="R455" s="18"/>
      <c r="S455" s="18"/>
      <c r="T455" s="20"/>
      <c r="U455" s="20"/>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row>
    <row r="456" spans="1:52" ht="9.75" customHeight="1">
      <c r="A456" s="19"/>
      <c r="B456" s="18"/>
      <c r="C456" s="18"/>
      <c r="D456" s="18"/>
      <c r="E456" s="99"/>
      <c r="F456" s="99"/>
      <c r="G456" s="18"/>
      <c r="H456" s="18"/>
      <c r="I456" s="18"/>
      <c r="J456" s="18"/>
      <c r="K456" s="18"/>
      <c r="L456" s="18"/>
      <c r="M456" s="18"/>
      <c r="N456" s="18"/>
      <c r="O456" s="18"/>
      <c r="P456" s="18"/>
      <c r="Q456" s="18"/>
      <c r="R456" s="18"/>
      <c r="S456" s="18"/>
      <c r="T456" s="20"/>
      <c r="U456" s="20"/>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row>
    <row r="457" spans="1:52" ht="9.75" customHeight="1">
      <c r="A457" s="19"/>
      <c r="B457" s="18"/>
      <c r="C457" s="18"/>
      <c r="D457" s="18"/>
      <c r="E457" s="99"/>
      <c r="F457" s="99"/>
      <c r="G457" s="18"/>
      <c r="H457" s="18"/>
      <c r="I457" s="18"/>
      <c r="J457" s="18"/>
      <c r="K457" s="18"/>
      <c r="L457" s="18"/>
      <c r="M457" s="18"/>
      <c r="N457" s="18"/>
      <c r="O457" s="18"/>
      <c r="P457" s="18"/>
      <c r="Q457" s="18"/>
      <c r="R457" s="18"/>
      <c r="S457" s="18"/>
      <c r="T457" s="20"/>
      <c r="U457" s="20"/>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row>
    <row r="458" spans="1:52" ht="9.75" customHeight="1">
      <c r="A458" s="19"/>
      <c r="B458" s="18"/>
      <c r="C458" s="18"/>
      <c r="D458" s="18"/>
      <c r="E458" s="99"/>
      <c r="F458" s="99"/>
      <c r="G458" s="18"/>
      <c r="H458" s="18"/>
      <c r="I458" s="18"/>
      <c r="J458" s="18"/>
      <c r="K458" s="18"/>
      <c r="L458" s="18"/>
      <c r="M458" s="18"/>
      <c r="N458" s="18"/>
      <c r="O458" s="18"/>
      <c r="P458" s="18"/>
      <c r="Q458" s="18"/>
      <c r="R458" s="18"/>
      <c r="S458" s="18"/>
      <c r="T458" s="20"/>
      <c r="U458" s="20"/>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row>
    <row r="459" spans="1:52" ht="9.75" customHeight="1">
      <c r="A459" s="19"/>
      <c r="B459" s="18"/>
      <c r="C459" s="18"/>
      <c r="D459" s="18"/>
      <c r="E459" s="99"/>
      <c r="F459" s="99"/>
      <c r="G459" s="18"/>
      <c r="H459" s="18"/>
      <c r="I459" s="18"/>
      <c r="J459" s="18"/>
      <c r="K459" s="18"/>
      <c r="L459" s="18"/>
      <c r="M459" s="18"/>
      <c r="N459" s="18"/>
      <c r="O459" s="18"/>
      <c r="P459" s="18"/>
      <c r="Q459" s="18"/>
      <c r="R459" s="18"/>
      <c r="S459" s="18"/>
      <c r="T459" s="20"/>
      <c r="U459" s="20"/>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row>
    <row r="460" spans="1:52" ht="9.75" customHeight="1">
      <c r="A460" s="19"/>
      <c r="B460" s="18"/>
      <c r="C460" s="18"/>
      <c r="D460" s="18"/>
      <c r="E460" s="99"/>
      <c r="F460" s="99"/>
      <c r="G460" s="18"/>
      <c r="H460" s="18"/>
      <c r="I460" s="18"/>
      <c r="J460" s="18"/>
      <c r="K460" s="18"/>
      <c r="L460" s="18"/>
      <c r="M460" s="18"/>
      <c r="N460" s="18"/>
      <c r="O460" s="18"/>
      <c r="P460" s="18"/>
      <c r="Q460" s="18"/>
      <c r="R460" s="18"/>
      <c r="S460" s="18"/>
      <c r="T460" s="20"/>
      <c r="U460" s="20"/>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row>
    <row r="461" spans="1:52" ht="9.75" customHeight="1">
      <c r="A461" s="19"/>
      <c r="B461" s="18"/>
      <c r="C461" s="18"/>
      <c r="D461" s="18"/>
      <c r="E461" s="99"/>
      <c r="F461" s="99"/>
      <c r="G461" s="18"/>
      <c r="H461" s="18"/>
      <c r="I461" s="18"/>
      <c r="J461" s="18"/>
      <c r="K461" s="18"/>
      <c r="L461" s="18"/>
      <c r="M461" s="18"/>
      <c r="N461" s="18"/>
      <c r="O461" s="18"/>
      <c r="P461" s="18"/>
      <c r="Q461" s="18"/>
      <c r="R461" s="18"/>
      <c r="S461" s="18"/>
      <c r="T461" s="20"/>
      <c r="U461" s="20"/>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row>
    <row r="462" spans="1:52" ht="9.75" customHeight="1">
      <c r="A462" s="19"/>
      <c r="B462" s="18"/>
      <c r="C462" s="18"/>
      <c r="D462" s="18"/>
      <c r="E462" s="99"/>
      <c r="F462" s="99"/>
      <c r="G462" s="18"/>
      <c r="H462" s="18"/>
      <c r="I462" s="18"/>
      <c r="J462" s="18"/>
      <c r="K462" s="18"/>
      <c r="L462" s="18"/>
      <c r="M462" s="18"/>
      <c r="N462" s="18"/>
      <c r="O462" s="18"/>
      <c r="P462" s="18"/>
      <c r="Q462" s="18"/>
      <c r="R462" s="18"/>
      <c r="S462" s="18"/>
      <c r="T462" s="20"/>
      <c r="U462" s="20"/>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row>
    <row r="463" spans="1:52" ht="9.75" customHeight="1">
      <c r="A463" s="19"/>
      <c r="B463" s="18"/>
      <c r="C463" s="18"/>
      <c r="D463" s="18"/>
      <c r="E463" s="99"/>
      <c r="F463" s="99"/>
      <c r="G463" s="18"/>
      <c r="H463" s="18"/>
      <c r="I463" s="18"/>
      <c r="J463" s="18"/>
      <c r="K463" s="18"/>
      <c r="L463" s="18"/>
      <c r="M463" s="18"/>
      <c r="N463" s="18"/>
      <c r="O463" s="18"/>
      <c r="P463" s="18"/>
      <c r="Q463" s="18"/>
      <c r="R463" s="18"/>
      <c r="S463" s="18"/>
      <c r="T463" s="20"/>
      <c r="U463" s="20"/>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row>
    <row r="464" spans="1:52" ht="9.75" customHeight="1">
      <c r="A464" s="19"/>
      <c r="B464" s="18"/>
      <c r="C464" s="18"/>
      <c r="D464" s="18"/>
      <c r="E464" s="99"/>
      <c r="F464" s="99"/>
      <c r="G464" s="18"/>
      <c r="H464" s="18"/>
      <c r="I464" s="18"/>
      <c r="J464" s="18"/>
      <c r="K464" s="18"/>
      <c r="L464" s="18"/>
      <c r="M464" s="18"/>
      <c r="N464" s="18"/>
      <c r="O464" s="18"/>
      <c r="P464" s="18"/>
      <c r="Q464" s="18"/>
      <c r="R464" s="18"/>
      <c r="S464" s="18"/>
      <c r="T464" s="20"/>
      <c r="U464" s="20"/>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row>
    <row r="465" spans="1:52" ht="9.75" customHeight="1">
      <c r="A465" s="19"/>
      <c r="B465" s="18"/>
      <c r="C465" s="18"/>
      <c r="D465" s="18"/>
      <c r="E465" s="99"/>
      <c r="F465" s="99"/>
      <c r="G465" s="18"/>
      <c r="H465" s="18"/>
      <c r="I465" s="18"/>
      <c r="J465" s="18"/>
      <c r="K465" s="18"/>
      <c r="L465" s="18"/>
      <c r="M465" s="18"/>
      <c r="N465" s="18"/>
      <c r="O465" s="18"/>
      <c r="P465" s="18"/>
      <c r="Q465" s="18"/>
      <c r="R465" s="18"/>
      <c r="S465" s="18"/>
      <c r="T465" s="20"/>
      <c r="U465" s="20"/>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row>
    <row r="466" spans="1:52" ht="9.75" customHeight="1">
      <c r="A466" s="19"/>
      <c r="B466" s="18"/>
      <c r="C466" s="18"/>
      <c r="D466" s="18"/>
      <c r="E466" s="99"/>
      <c r="F466" s="99"/>
      <c r="G466" s="18"/>
      <c r="H466" s="18"/>
      <c r="I466" s="18"/>
      <c r="J466" s="18"/>
      <c r="K466" s="18"/>
      <c r="L466" s="18"/>
      <c r="M466" s="18"/>
      <c r="N466" s="18"/>
      <c r="O466" s="18"/>
      <c r="P466" s="18"/>
      <c r="Q466" s="18"/>
      <c r="R466" s="18"/>
      <c r="S466" s="18"/>
      <c r="T466" s="20"/>
      <c r="U466" s="20"/>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row>
    <row r="467" spans="1:52" ht="9.75" customHeight="1">
      <c r="A467" s="19"/>
      <c r="B467" s="18"/>
      <c r="C467" s="18"/>
      <c r="D467" s="18"/>
      <c r="E467" s="99"/>
      <c r="F467" s="99"/>
      <c r="G467" s="18"/>
      <c r="H467" s="18"/>
      <c r="I467" s="18"/>
      <c r="J467" s="18"/>
      <c r="K467" s="18"/>
      <c r="L467" s="18"/>
      <c r="M467" s="18"/>
      <c r="N467" s="18"/>
      <c r="O467" s="18"/>
      <c r="P467" s="18"/>
      <c r="Q467" s="18"/>
      <c r="R467" s="18"/>
      <c r="S467" s="18"/>
      <c r="T467" s="20"/>
      <c r="U467" s="20"/>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row>
    <row r="468" spans="1:52" ht="9.75" customHeight="1">
      <c r="A468" s="19"/>
      <c r="B468" s="18"/>
      <c r="C468" s="18"/>
      <c r="D468" s="18"/>
      <c r="E468" s="99"/>
      <c r="F468" s="99"/>
      <c r="G468" s="18"/>
      <c r="H468" s="18"/>
      <c r="I468" s="18"/>
      <c r="J468" s="18"/>
      <c r="K468" s="18"/>
      <c r="L468" s="18"/>
      <c r="M468" s="18"/>
      <c r="N468" s="18"/>
      <c r="O468" s="18"/>
      <c r="P468" s="18"/>
      <c r="Q468" s="18"/>
      <c r="R468" s="18"/>
      <c r="S468" s="18"/>
      <c r="T468" s="20"/>
      <c r="U468" s="20"/>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row>
    <row r="469" spans="1:52" ht="9.75" customHeight="1">
      <c r="A469" s="19"/>
      <c r="B469" s="18"/>
      <c r="C469" s="18"/>
      <c r="D469" s="18"/>
      <c r="E469" s="99"/>
      <c r="F469" s="99"/>
      <c r="G469" s="18"/>
      <c r="H469" s="18"/>
      <c r="I469" s="18"/>
      <c r="J469" s="18"/>
      <c r="K469" s="18"/>
      <c r="L469" s="18"/>
      <c r="M469" s="18"/>
      <c r="N469" s="18"/>
      <c r="O469" s="18"/>
      <c r="P469" s="18"/>
      <c r="Q469" s="18"/>
      <c r="R469" s="18"/>
      <c r="S469" s="18"/>
      <c r="T469" s="20"/>
      <c r="U469" s="20"/>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row>
    <row r="470" spans="1:52" ht="9.75" customHeight="1">
      <c r="A470" s="19"/>
      <c r="B470" s="18"/>
      <c r="C470" s="18"/>
      <c r="D470" s="18"/>
      <c r="E470" s="99"/>
      <c r="F470" s="99"/>
      <c r="G470" s="18"/>
      <c r="H470" s="18"/>
      <c r="I470" s="18"/>
      <c r="J470" s="18"/>
      <c r="K470" s="18"/>
      <c r="L470" s="18"/>
      <c r="M470" s="18"/>
      <c r="N470" s="18"/>
      <c r="O470" s="18"/>
      <c r="P470" s="18"/>
      <c r="Q470" s="18"/>
      <c r="R470" s="18"/>
      <c r="S470" s="18"/>
      <c r="T470" s="20"/>
      <c r="U470" s="20"/>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row>
    <row r="471" spans="1:52" ht="9.75" customHeight="1">
      <c r="A471" s="19"/>
      <c r="B471" s="18"/>
      <c r="C471" s="18"/>
      <c r="D471" s="18"/>
      <c r="E471" s="99"/>
      <c r="F471" s="99"/>
      <c r="G471" s="18"/>
      <c r="H471" s="18"/>
      <c r="I471" s="18"/>
      <c r="J471" s="18"/>
      <c r="K471" s="18"/>
      <c r="L471" s="18"/>
      <c r="M471" s="18"/>
      <c r="N471" s="18"/>
      <c r="O471" s="18"/>
      <c r="P471" s="18"/>
      <c r="Q471" s="18"/>
      <c r="R471" s="18"/>
      <c r="S471" s="18"/>
      <c r="T471" s="20"/>
      <c r="U471" s="20"/>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row>
    <row r="472" spans="1:52" ht="9.75" customHeight="1">
      <c r="A472" s="19"/>
      <c r="B472" s="18"/>
      <c r="C472" s="18"/>
      <c r="D472" s="18"/>
      <c r="E472" s="99"/>
      <c r="F472" s="99"/>
      <c r="G472" s="18"/>
      <c r="H472" s="18"/>
      <c r="I472" s="18"/>
      <c r="J472" s="18"/>
      <c r="K472" s="18"/>
      <c r="L472" s="18"/>
      <c r="M472" s="18"/>
      <c r="N472" s="18"/>
      <c r="O472" s="18"/>
      <c r="P472" s="18"/>
      <c r="Q472" s="18"/>
      <c r="R472" s="18"/>
      <c r="S472" s="18"/>
      <c r="T472" s="20"/>
      <c r="U472" s="20"/>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row>
    <row r="473" spans="1:52" ht="9.75" customHeight="1">
      <c r="A473" s="19"/>
      <c r="B473" s="18"/>
      <c r="C473" s="18"/>
      <c r="D473" s="18"/>
      <c r="E473" s="99"/>
      <c r="F473" s="99"/>
      <c r="G473" s="18"/>
      <c r="H473" s="18"/>
      <c r="I473" s="18"/>
      <c r="J473" s="18"/>
      <c r="K473" s="18"/>
      <c r="L473" s="18"/>
      <c r="M473" s="18"/>
      <c r="N473" s="18"/>
      <c r="O473" s="18"/>
      <c r="P473" s="18"/>
      <c r="Q473" s="18"/>
      <c r="R473" s="18"/>
      <c r="S473" s="18"/>
      <c r="T473" s="20"/>
      <c r="U473" s="20"/>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row>
    <row r="474" spans="1:52" ht="9.75" customHeight="1">
      <c r="A474" s="19"/>
      <c r="B474" s="18"/>
      <c r="C474" s="18"/>
      <c r="D474" s="18"/>
      <c r="E474" s="99"/>
      <c r="F474" s="99"/>
      <c r="G474" s="18"/>
      <c r="H474" s="18"/>
      <c r="I474" s="18"/>
      <c r="J474" s="18"/>
      <c r="K474" s="18"/>
      <c r="L474" s="18"/>
      <c r="M474" s="18"/>
      <c r="N474" s="18"/>
      <c r="O474" s="18"/>
      <c r="P474" s="18"/>
      <c r="Q474" s="18"/>
      <c r="R474" s="18"/>
      <c r="S474" s="18"/>
      <c r="T474" s="20"/>
      <c r="U474" s="20"/>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row>
    <row r="475" spans="1:52" ht="9.75" customHeight="1">
      <c r="A475" s="19"/>
      <c r="B475" s="18"/>
      <c r="C475" s="18"/>
      <c r="D475" s="18"/>
      <c r="E475" s="99"/>
      <c r="F475" s="99"/>
      <c r="G475" s="18"/>
      <c r="H475" s="18"/>
      <c r="I475" s="18"/>
      <c r="J475" s="18"/>
      <c r="K475" s="18"/>
      <c r="L475" s="18"/>
      <c r="M475" s="18"/>
      <c r="N475" s="18"/>
      <c r="O475" s="18"/>
      <c r="P475" s="18"/>
      <c r="Q475" s="18"/>
      <c r="R475" s="18"/>
      <c r="S475" s="18"/>
      <c r="T475" s="20"/>
      <c r="U475" s="20"/>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row>
    <row r="476" spans="1:52" ht="9.75" customHeight="1">
      <c r="A476" s="19"/>
      <c r="B476" s="18"/>
      <c r="C476" s="18"/>
      <c r="D476" s="18"/>
      <c r="E476" s="99"/>
      <c r="F476" s="99"/>
      <c r="G476" s="18"/>
      <c r="H476" s="18"/>
      <c r="I476" s="18"/>
      <c r="J476" s="18"/>
      <c r="K476" s="18"/>
      <c r="L476" s="18"/>
      <c r="M476" s="18"/>
      <c r="N476" s="18"/>
      <c r="O476" s="18"/>
      <c r="P476" s="18"/>
      <c r="Q476" s="18"/>
      <c r="R476" s="18"/>
      <c r="S476" s="18"/>
      <c r="T476" s="20"/>
      <c r="U476" s="20"/>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row>
    <row r="477" spans="1:52" ht="9.75" customHeight="1">
      <c r="A477" s="19"/>
      <c r="B477" s="18"/>
      <c r="C477" s="18"/>
      <c r="D477" s="18"/>
      <c r="E477" s="99"/>
      <c r="F477" s="99"/>
      <c r="G477" s="18"/>
      <c r="H477" s="18"/>
      <c r="I477" s="18"/>
      <c r="J477" s="18"/>
      <c r="K477" s="18"/>
      <c r="L477" s="18"/>
      <c r="M477" s="18"/>
      <c r="N477" s="18"/>
      <c r="O477" s="18"/>
      <c r="P477" s="18"/>
      <c r="Q477" s="18"/>
      <c r="R477" s="18"/>
      <c r="S477" s="18"/>
      <c r="T477" s="20"/>
      <c r="U477" s="20"/>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row>
    <row r="478" spans="1:52" ht="9.75" customHeight="1">
      <c r="A478" s="19"/>
      <c r="B478" s="18"/>
      <c r="C478" s="18"/>
      <c r="D478" s="18"/>
      <c r="E478" s="99"/>
      <c r="F478" s="99"/>
      <c r="G478" s="18"/>
      <c r="H478" s="18"/>
      <c r="I478" s="18"/>
      <c r="J478" s="18"/>
      <c r="K478" s="18"/>
      <c r="L478" s="18"/>
      <c r="M478" s="18"/>
      <c r="N478" s="18"/>
      <c r="O478" s="18"/>
      <c r="P478" s="18"/>
      <c r="Q478" s="18"/>
      <c r="R478" s="18"/>
      <c r="S478" s="18"/>
      <c r="T478" s="20"/>
      <c r="U478" s="20"/>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row>
    <row r="479" spans="1:52" ht="9.75" customHeight="1">
      <c r="A479" s="19"/>
      <c r="B479" s="18"/>
      <c r="C479" s="18"/>
      <c r="D479" s="18"/>
      <c r="E479" s="99"/>
      <c r="F479" s="99"/>
      <c r="G479" s="18"/>
      <c r="H479" s="18"/>
      <c r="I479" s="18"/>
      <c r="J479" s="18"/>
      <c r="K479" s="18"/>
      <c r="L479" s="18"/>
      <c r="M479" s="18"/>
      <c r="N479" s="18"/>
      <c r="O479" s="18"/>
      <c r="P479" s="18"/>
      <c r="Q479" s="18"/>
      <c r="R479" s="18"/>
      <c r="S479" s="18"/>
      <c r="T479" s="20"/>
      <c r="U479" s="20"/>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row>
    <row r="480" spans="1:52" ht="9.75" customHeight="1">
      <c r="A480" s="19"/>
      <c r="B480" s="18"/>
      <c r="C480" s="18"/>
      <c r="D480" s="18"/>
      <c r="E480" s="99"/>
      <c r="F480" s="99"/>
      <c r="G480" s="18"/>
      <c r="H480" s="18"/>
      <c r="I480" s="18"/>
      <c r="J480" s="18"/>
      <c r="K480" s="18"/>
      <c r="L480" s="18"/>
      <c r="M480" s="18"/>
      <c r="N480" s="18"/>
      <c r="O480" s="18"/>
      <c r="P480" s="18"/>
      <c r="Q480" s="18"/>
      <c r="R480" s="18"/>
      <c r="S480" s="18"/>
      <c r="T480" s="20"/>
      <c r="U480" s="20"/>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row>
    <row r="481" spans="1:52" ht="9.75" customHeight="1">
      <c r="A481" s="19"/>
      <c r="B481" s="18"/>
      <c r="C481" s="18"/>
      <c r="D481" s="18"/>
      <c r="E481" s="99"/>
      <c r="F481" s="99"/>
      <c r="G481" s="18"/>
      <c r="H481" s="18"/>
      <c r="I481" s="18"/>
      <c r="J481" s="18"/>
      <c r="K481" s="18"/>
      <c r="L481" s="18"/>
      <c r="M481" s="18"/>
      <c r="N481" s="18"/>
      <c r="O481" s="18"/>
      <c r="P481" s="18"/>
      <c r="Q481" s="18"/>
      <c r="R481" s="18"/>
      <c r="S481" s="18"/>
      <c r="T481" s="20"/>
      <c r="U481" s="20"/>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row>
    <row r="482" spans="1:52" ht="9.75" customHeight="1">
      <c r="A482" s="19"/>
      <c r="B482" s="18"/>
      <c r="C482" s="18"/>
      <c r="D482" s="18"/>
      <c r="E482" s="99"/>
      <c r="F482" s="99"/>
      <c r="G482" s="18"/>
      <c r="H482" s="18"/>
      <c r="I482" s="18"/>
      <c r="J482" s="18"/>
      <c r="K482" s="18"/>
      <c r="L482" s="18"/>
      <c r="M482" s="18"/>
      <c r="N482" s="18"/>
      <c r="O482" s="18"/>
      <c r="P482" s="18"/>
      <c r="Q482" s="18"/>
      <c r="R482" s="18"/>
      <c r="S482" s="18"/>
      <c r="T482" s="20"/>
      <c r="U482" s="20"/>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row>
    <row r="483" spans="1:52" ht="9.75" customHeight="1">
      <c r="A483" s="19"/>
      <c r="B483" s="18"/>
      <c r="C483" s="18"/>
      <c r="D483" s="18"/>
      <c r="E483" s="99"/>
      <c r="F483" s="99"/>
      <c r="G483" s="18"/>
      <c r="H483" s="18"/>
      <c r="I483" s="18"/>
      <c r="J483" s="18"/>
      <c r="K483" s="18"/>
      <c r="L483" s="18"/>
      <c r="M483" s="18"/>
      <c r="N483" s="18"/>
      <c r="O483" s="18"/>
      <c r="P483" s="18"/>
      <c r="Q483" s="18"/>
      <c r="R483" s="18"/>
      <c r="S483" s="18"/>
      <c r="T483" s="20"/>
      <c r="U483" s="20"/>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row>
    <row r="484" spans="1:52" ht="9.75" customHeight="1">
      <c r="A484" s="19"/>
      <c r="B484" s="18"/>
      <c r="C484" s="18"/>
      <c r="D484" s="18"/>
      <c r="E484" s="99"/>
      <c r="F484" s="99"/>
      <c r="G484" s="18"/>
      <c r="H484" s="18"/>
      <c r="I484" s="18"/>
      <c r="J484" s="18"/>
      <c r="K484" s="18"/>
      <c r="L484" s="18"/>
      <c r="M484" s="18"/>
      <c r="N484" s="18"/>
      <c r="O484" s="18"/>
      <c r="P484" s="18"/>
      <c r="Q484" s="18"/>
      <c r="R484" s="18"/>
      <c r="S484" s="18"/>
      <c r="T484" s="20"/>
      <c r="U484" s="20"/>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row>
    <row r="485" spans="1:52" ht="9.75" customHeight="1">
      <c r="A485" s="19"/>
      <c r="B485" s="18"/>
      <c r="C485" s="18"/>
      <c r="D485" s="18"/>
      <c r="E485" s="99"/>
      <c r="F485" s="99"/>
      <c r="G485" s="18"/>
      <c r="H485" s="18"/>
      <c r="I485" s="18"/>
      <c r="J485" s="18"/>
      <c r="K485" s="18"/>
      <c r="L485" s="18"/>
      <c r="M485" s="18"/>
      <c r="N485" s="18"/>
      <c r="O485" s="18"/>
      <c r="P485" s="18"/>
      <c r="Q485" s="18"/>
      <c r="R485" s="18"/>
      <c r="S485" s="18"/>
      <c r="T485" s="20"/>
      <c r="U485" s="20"/>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row>
    <row r="486" spans="1:52" ht="9.75" customHeight="1">
      <c r="A486" s="19"/>
      <c r="B486" s="18"/>
      <c r="C486" s="18"/>
      <c r="D486" s="18"/>
      <c r="E486" s="99"/>
      <c r="F486" s="99"/>
      <c r="G486" s="18"/>
      <c r="H486" s="18"/>
      <c r="I486" s="18"/>
      <c r="J486" s="18"/>
      <c r="K486" s="18"/>
      <c r="L486" s="18"/>
      <c r="M486" s="18"/>
      <c r="N486" s="18"/>
      <c r="O486" s="18"/>
      <c r="P486" s="18"/>
      <c r="Q486" s="18"/>
      <c r="R486" s="18"/>
      <c r="S486" s="18"/>
      <c r="T486" s="20"/>
      <c r="U486" s="20"/>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row>
    <row r="487" spans="1:52" ht="9.75" customHeight="1">
      <c r="A487" s="19"/>
      <c r="B487" s="18"/>
      <c r="C487" s="18"/>
      <c r="D487" s="18"/>
      <c r="E487" s="99"/>
      <c r="F487" s="99"/>
      <c r="G487" s="18"/>
      <c r="H487" s="18"/>
      <c r="I487" s="18"/>
      <c r="J487" s="18"/>
      <c r="K487" s="18"/>
      <c r="L487" s="18"/>
      <c r="M487" s="18"/>
      <c r="N487" s="18"/>
      <c r="O487" s="18"/>
      <c r="P487" s="18"/>
      <c r="Q487" s="18"/>
      <c r="R487" s="18"/>
      <c r="S487" s="18"/>
      <c r="T487" s="20"/>
      <c r="U487" s="20"/>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row>
    <row r="488" spans="1:52" ht="9.75" customHeight="1">
      <c r="A488" s="19"/>
      <c r="B488" s="18"/>
      <c r="C488" s="18"/>
      <c r="D488" s="18"/>
      <c r="E488" s="99"/>
      <c r="F488" s="99"/>
      <c r="G488" s="18"/>
      <c r="H488" s="18"/>
      <c r="I488" s="18"/>
      <c r="J488" s="18"/>
      <c r="K488" s="18"/>
      <c r="L488" s="18"/>
      <c r="M488" s="18"/>
      <c r="N488" s="18"/>
      <c r="O488" s="18"/>
      <c r="P488" s="18"/>
      <c r="Q488" s="18"/>
      <c r="R488" s="18"/>
      <c r="S488" s="18"/>
      <c r="T488" s="20"/>
      <c r="U488" s="20"/>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row>
    <row r="489" spans="1:52" ht="9.75" customHeight="1">
      <c r="A489" s="19"/>
      <c r="B489" s="18"/>
      <c r="C489" s="18"/>
      <c r="D489" s="18"/>
      <c r="E489" s="99"/>
      <c r="F489" s="99"/>
      <c r="G489" s="18"/>
      <c r="H489" s="18"/>
      <c r="I489" s="18"/>
      <c r="J489" s="18"/>
      <c r="K489" s="18"/>
      <c r="L489" s="18"/>
      <c r="M489" s="18"/>
      <c r="N489" s="18"/>
      <c r="O489" s="18"/>
      <c r="P489" s="18"/>
      <c r="Q489" s="18"/>
      <c r="R489" s="18"/>
      <c r="S489" s="18"/>
      <c r="T489" s="20"/>
      <c r="U489" s="20"/>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row>
    <row r="490" spans="1:52" ht="9.75" customHeight="1">
      <c r="A490" s="19"/>
      <c r="B490" s="18"/>
      <c r="C490" s="18"/>
      <c r="D490" s="18"/>
      <c r="E490" s="99"/>
      <c r="F490" s="99"/>
      <c r="G490" s="18"/>
      <c r="H490" s="18"/>
      <c r="I490" s="18"/>
      <c r="J490" s="18"/>
      <c r="K490" s="18"/>
      <c r="L490" s="18"/>
      <c r="M490" s="18"/>
      <c r="N490" s="18"/>
      <c r="O490" s="18"/>
      <c r="P490" s="18"/>
      <c r="Q490" s="18"/>
      <c r="R490" s="18"/>
      <c r="S490" s="18"/>
      <c r="T490" s="20"/>
      <c r="U490" s="20"/>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row>
    <row r="491" spans="1:52" ht="9.75" customHeight="1">
      <c r="A491" s="19"/>
      <c r="B491" s="18"/>
      <c r="C491" s="18"/>
      <c r="D491" s="18"/>
      <c r="E491" s="99"/>
      <c r="F491" s="99"/>
      <c r="G491" s="18"/>
      <c r="H491" s="18"/>
      <c r="I491" s="18"/>
      <c r="J491" s="18"/>
      <c r="K491" s="18"/>
      <c r="L491" s="18"/>
      <c r="M491" s="18"/>
      <c r="N491" s="18"/>
      <c r="O491" s="18"/>
      <c r="P491" s="18"/>
      <c r="Q491" s="18"/>
      <c r="R491" s="18"/>
      <c r="S491" s="18"/>
      <c r="T491" s="20"/>
      <c r="U491" s="20"/>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row>
    <row r="492" spans="1:52" ht="9.75" customHeight="1">
      <c r="A492" s="19"/>
      <c r="B492" s="18"/>
      <c r="C492" s="18"/>
      <c r="D492" s="18"/>
      <c r="E492" s="99"/>
      <c r="F492" s="99"/>
      <c r="G492" s="18"/>
      <c r="H492" s="18"/>
      <c r="I492" s="18"/>
      <c r="J492" s="18"/>
      <c r="K492" s="18"/>
      <c r="L492" s="18"/>
      <c r="M492" s="18"/>
      <c r="N492" s="18"/>
      <c r="O492" s="18"/>
      <c r="P492" s="18"/>
      <c r="Q492" s="18"/>
      <c r="R492" s="18"/>
      <c r="S492" s="18"/>
      <c r="T492" s="20"/>
      <c r="U492" s="20"/>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row>
    <row r="493" spans="1:52" ht="9.75" customHeight="1">
      <c r="A493" s="19"/>
      <c r="B493" s="18"/>
      <c r="C493" s="18"/>
      <c r="D493" s="18"/>
      <c r="E493" s="99"/>
      <c r="F493" s="99"/>
      <c r="G493" s="18"/>
      <c r="H493" s="18"/>
      <c r="I493" s="18"/>
      <c r="J493" s="18"/>
      <c r="K493" s="18"/>
      <c r="L493" s="18"/>
      <c r="M493" s="18"/>
      <c r="N493" s="18"/>
      <c r="O493" s="18"/>
      <c r="P493" s="18"/>
      <c r="Q493" s="18"/>
      <c r="R493" s="18"/>
      <c r="S493" s="18"/>
      <c r="T493" s="20"/>
      <c r="U493" s="20"/>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row>
    <row r="494" spans="1:52" ht="9.75" customHeight="1">
      <c r="A494" s="19"/>
      <c r="B494" s="18"/>
      <c r="C494" s="18"/>
      <c r="D494" s="18"/>
      <c r="E494" s="99"/>
      <c r="F494" s="99"/>
      <c r="G494" s="18"/>
      <c r="H494" s="18"/>
      <c r="I494" s="18"/>
      <c r="J494" s="18"/>
      <c r="K494" s="18"/>
      <c r="L494" s="18"/>
      <c r="M494" s="18"/>
      <c r="N494" s="18"/>
      <c r="O494" s="18"/>
      <c r="P494" s="18"/>
      <c r="Q494" s="18"/>
      <c r="R494" s="18"/>
      <c r="S494" s="18"/>
      <c r="T494" s="20"/>
      <c r="U494" s="20"/>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row>
    <row r="495" spans="1:52" ht="9.75" customHeight="1">
      <c r="A495" s="19"/>
      <c r="B495" s="18"/>
      <c r="C495" s="18"/>
      <c r="D495" s="18"/>
      <c r="E495" s="99"/>
      <c r="F495" s="99"/>
      <c r="G495" s="18"/>
      <c r="H495" s="18"/>
      <c r="I495" s="18"/>
      <c r="J495" s="18"/>
      <c r="K495" s="18"/>
      <c r="L495" s="18"/>
      <c r="M495" s="18"/>
      <c r="N495" s="18"/>
      <c r="O495" s="18"/>
      <c r="P495" s="18"/>
      <c r="Q495" s="18"/>
      <c r="R495" s="18"/>
      <c r="S495" s="18"/>
      <c r="T495" s="20"/>
      <c r="U495" s="20"/>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row>
    <row r="496" spans="1:52" ht="9.75" customHeight="1">
      <c r="A496" s="19"/>
      <c r="B496" s="18"/>
      <c r="C496" s="18"/>
      <c r="D496" s="18"/>
      <c r="E496" s="99"/>
      <c r="F496" s="99"/>
      <c r="G496" s="18"/>
      <c r="H496" s="18"/>
      <c r="I496" s="18"/>
      <c r="J496" s="18"/>
      <c r="K496" s="18"/>
      <c r="L496" s="18"/>
      <c r="M496" s="18"/>
      <c r="N496" s="18"/>
      <c r="O496" s="18"/>
      <c r="P496" s="18"/>
      <c r="Q496" s="18"/>
      <c r="R496" s="18"/>
      <c r="S496" s="18"/>
      <c r="T496" s="20"/>
      <c r="U496" s="20"/>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row>
    <row r="497" spans="1:52" ht="9.75" customHeight="1">
      <c r="A497" s="19"/>
      <c r="B497" s="18"/>
      <c r="C497" s="18"/>
      <c r="D497" s="18"/>
      <c r="E497" s="99"/>
      <c r="F497" s="99"/>
      <c r="G497" s="18"/>
      <c r="H497" s="18"/>
      <c r="I497" s="18"/>
      <c r="J497" s="18"/>
      <c r="K497" s="18"/>
      <c r="L497" s="18"/>
      <c r="M497" s="18"/>
      <c r="N497" s="18"/>
      <c r="O497" s="18"/>
      <c r="P497" s="18"/>
      <c r="Q497" s="18"/>
      <c r="R497" s="18"/>
      <c r="S497" s="18"/>
      <c r="T497" s="20"/>
      <c r="U497" s="20"/>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row>
    <row r="498" spans="1:52" ht="9.75" customHeight="1">
      <c r="A498" s="19"/>
      <c r="B498" s="18"/>
      <c r="C498" s="18"/>
      <c r="D498" s="18"/>
      <c r="E498" s="99"/>
      <c r="F498" s="99"/>
      <c r="G498" s="18"/>
      <c r="H498" s="18"/>
      <c r="I498" s="18"/>
      <c r="J498" s="18"/>
      <c r="K498" s="18"/>
      <c r="L498" s="18"/>
      <c r="M498" s="18"/>
      <c r="N498" s="18"/>
      <c r="O498" s="18"/>
      <c r="P498" s="18"/>
      <c r="Q498" s="18"/>
      <c r="R498" s="18"/>
      <c r="S498" s="18"/>
      <c r="T498" s="20"/>
      <c r="U498" s="20"/>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row>
    <row r="499" spans="1:52" ht="9.75" customHeight="1">
      <c r="A499" s="19"/>
      <c r="B499" s="18"/>
      <c r="C499" s="18"/>
      <c r="D499" s="18"/>
      <c r="E499" s="99"/>
      <c r="F499" s="99"/>
      <c r="G499" s="18"/>
      <c r="H499" s="18"/>
      <c r="I499" s="18"/>
      <c r="J499" s="18"/>
      <c r="K499" s="18"/>
      <c r="L499" s="18"/>
      <c r="M499" s="18"/>
      <c r="N499" s="18"/>
      <c r="O499" s="18"/>
      <c r="P499" s="18"/>
      <c r="Q499" s="18"/>
      <c r="R499" s="18"/>
      <c r="S499" s="18"/>
      <c r="T499" s="20"/>
      <c r="U499" s="20"/>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row>
    <row r="500" spans="1:52" ht="9.75" customHeight="1">
      <c r="A500" s="19"/>
      <c r="B500" s="18"/>
      <c r="C500" s="18"/>
      <c r="D500" s="18"/>
      <c r="E500" s="99"/>
      <c r="F500" s="99"/>
      <c r="G500" s="18"/>
      <c r="H500" s="18"/>
      <c r="I500" s="18"/>
      <c r="J500" s="18"/>
      <c r="K500" s="18"/>
      <c r="L500" s="18"/>
      <c r="M500" s="18"/>
      <c r="N500" s="18"/>
      <c r="O500" s="18"/>
      <c r="P500" s="18"/>
      <c r="Q500" s="18"/>
      <c r="R500" s="18"/>
      <c r="S500" s="18"/>
      <c r="T500" s="20"/>
      <c r="U500" s="20"/>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row>
    <row r="501" spans="1:52" ht="9.75" customHeight="1">
      <c r="A501" s="19"/>
      <c r="B501" s="18"/>
      <c r="C501" s="18"/>
      <c r="D501" s="18"/>
      <c r="E501" s="99"/>
      <c r="F501" s="99"/>
      <c r="G501" s="18"/>
      <c r="H501" s="18"/>
      <c r="I501" s="18"/>
      <c r="J501" s="18"/>
      <c r="K501" s="18"/>
      <c r="L501" s="18"/>
      <c r="M501" s="18"/>
      <c r="N501" s="18"/>
      <c r="O501" s="18"/>
      <c r="P501" s="18"/>
      <c r="Q501" s="18"/>
      <c r="R501" s="18"/>
      <c r="S501" s="18"/>
      <c r="T501" s="20"/>
      <c r="U501" s="20"/>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row>
    <row r="502" spans="1:52" ht="9.75" customHeight="1">
      <c r="A502" s="19"/>
      <c r="B502" s="18"/>
      <c r="C502" s="18"/>
      <c r="D502" s="18"/>
      <c r="E502" s="99"/>
      <c r="F502" s="99"/>
      <c r="G502" s="18"/>
      <c r="H502" s="18"/>
      <c r="I502" s="18"/>
      <c r="J502" s="18"/>
      <c r="K502" s="18"/>
      <c r="L502" s="18"/>
      <c r="M502" s="18"/>
      <c r="N502" s="18"/>
      <c r="O502" s="18"/>
      <c r="P502" s="18"/>
      <c r="Q502" s="18"/>
      <c r="R502" s="18"/>
      <c r="S502" s="18"/>
      <c r="T502" s="20"/>
      <c r="U502" s="20"/>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row>
    <row r="503" spans="1:52" ht="9.75" customHeight="1">
      <c r="A503" s="19"/>
      <c r="B503" s="18"/>
      <c r="C503" s="18"/>
      <c r="D503" s="18"/>
      <c r="E503" s="99"/>
      <c r="F503" s="99"/>
      <c r="G503" s="18"/>
      <c r="H503" s="18"/>
      <c r="I503" s="18"/>
      <c r="J503" s="18"/>
      <c r="K503" s="18"/>
      <c r="L503" s="18"/>
      <c r="M503" s="18"/>
      <c r="N503" s="18"/>
      <c r="O503" s="18"/>
      <c r="P503" s="18"/>
      <c r="Q503" s="18"/>
      <c r="R503" s="18"/>
      <c r="S503" s="18"/>
      <c r="T503" s="20"/>
      <c r="U503" s="20"/>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row>
    <row r="504" spans="1:52" ht="9.75" customHeight="1">
      <c r="A504" s="19"/>
      <c r="B504" s="18"/>
      <c r="C504" s="18"/>
      <c r="D504" s="18"/>
      <c r="E504" s="99"/>
      <c r="F504" s="99"/>
      <c r="G504" s="18"/>
      <c r="H504" s="18"/>
      <c r="I504" s="18"/>
      <c r="J504" s="18"/>
      <c r="K504" s="18"/>
      <c r="L504" s="18"/>
      <c r="M504" s="18"/>
      <c r="N504" s="18"/>
      <c r="O504" s="18"/>
      <c r="P504" s="18"/>
      <c r="Q504" s="18"/>
      <c r="R504" s="18"/>
      <c r="S504" s="18"/>
      <c r="T504" s="20"/>
      <c r="U504" s="20"/>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row>
    <row r="505" spans="1:52" ht="9.75" customHeight="1">
      <c r="A505" s="19"/>
      <c r="B505" s="18"/>
      <c r="C505" s="18"/>
      <c r="D505" s="18"/>
      <c r="E505" s="99"/>
      <c r="F505" s="99"/>
      <c r="G505" s="18"/>
      <c r="H505" s="18"/>
      <c r="I505" s="18"/>
      <c r="J505" s="18"/>
      <c r="K505" s="18"/>
      <c r="L505" s="18"/>
      <c r="M505" s="18"/>
      <c r="N505" s="18"/>
      <c r="O505" s="18"/>
      <c r="P505" s="18"/>
      <c r="Q505" s="18"/>
      <c r="R505" s="18"/>
      <c r="S505" s="18"/>
      <c r="T505" s="20"/>
      <c r="U505" s="20"/>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row>
    <row r="506" spans="1:52" ht="9.75" customHeight="1">
      <c r="A506" s="19"/>
      <c r="B506" s="18"/>
      <c r="C506" s="18"/>
      <c r="D506" s="18"/>
      <c r="E506" s="99"/>
      <c r="F506" s="99"/>
      <c r="G506" s="18"/>
      <c r="H506" s="18"/>
      <c r="I506" s="18"/>
      <c r="J506" s="18"/>
      <c r="K506" s="18"/>
      <c r="L506" s="18"/>
      <c r="M506" s="18"/>
      <c r="N506" s="18"/>
      <c r="O506" s="18"/>
      <c r="P506" s="18"/>
      <c r="Q506" s="18"/>
      <c r="R506" s="18"/>
      <c r="S506" s="18"/>
      <c r="T506" s="20"/>
      <c r="U506" s="20"/>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row>
    <row r="507" spans="1:52" ht="9.75" customHeight="1">
      <c r="A507" s="19"/>
      <c r="B507" s="18"/>
      <c r="C507" s="18"/>
      <c r="D507" s="18"/>
      <c r="E507" s="99"/>
      <c r="F507" s="99"/>
      <c r="G507" s="18"/>
      <c r="H507" s="18"/>
      <c r="I507" s="18"/>
      <c r="J507" s="18"/>
      <c r="K507" s="18"/>
      <c r="L507" s="18"/>
      <c r="M507" s="18"/>
      <c r="N507" s="18"/>
      <c r="O507" s="18"/>
      <c r="P507" s="18"/>
      <c r="Q507" s="18"/>
      <c r="R507" s="18"/>
      <c r="S507" s="18"/>
      <c r="T507" s="20"/>
      <c r="U507" s="20"/>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row>
    <row r="508" spans="1:52" ht="9.75" customHeight="1">
      <c r="A508" s="19"/>
      <c r="B508" s="18"/>
      <c r="C508" s="18"/>
      <c r="D508" s="18"/>
      <c r="E508" s="99"/>
      <c r="F508" s="99"/>
      <c r="G508" s="18"/>
      <c r="H508" s="18"/>
      <c r="I508" s="18"/>
      <c r="J508" s="18"/>
      <c r="K508" s="18"/>
      <c r="L508" s="18"/>
      <c r="M508" s="18"/>
      <c r="N508" s="18"/>
      <c r="O508" s="18"/>
      <c r="P508" s="18"/>
      <c r="Q508" s="18"/>
      <c r="R508" s="18"/>
      <c r="S508" s="18"/>
      <c r="T508" s="20"/>
      <c r="U508" s="20"/>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row>
    <row r="509" spans="1:52" ht="9.75" customHeight="1">
      <c r="A509" s="19"/>
      <c r="B509" s="18"/>
      <c r="C509" s="18"/>
      <c r="D509" s="18"/>
      <c r="E509" s="99"/>
      <c r="F509" s="99"/>
      <c r="G509" s="18"/>
      <c r="H509" s="18"/>
      <c r="I509" s="18"/>
      <c r="J509" s="18"/>
      <c r="K509" s="18"/>
      <c r="L509" s="18"/>
      <c r="M509" s="18"/>
      <c r="N509" s="18"/>
      <c r="O509" s="18"/>
      <c r="P509" s="18"/>
      <c r="Q509" s="18"/>
      <c r="R509" s="18"/>
      <c r="S509" s="18"/>
      <c r="T509" s="20"/>
      <c r="U509" s="20"/>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row>
    <row r="510" spans="1:52" ht="9.75" customHeight="1">
      <c r="A510" s="19"/>
      <c r="B510" s="18"/>
      <c r="C510" s="18"/>
      <c r="D510" s="18"/>
      <c r="E510" s="99"/>
      <c r="F510" s="99"/>
      <c r="G510" s="18"/>
      <c r="H510" s="18"/>
      <c r="I510" s="18"/>
      <c r="J510" s="18"/>
      <c r="K510" s="18"/>
      <c r="L510" s="18"/>
      <c r="M510" s="18"/>
      <c r="N510" s="18"/>
      <c r="O510" s="18"/>
      <c r="P510" s="18"/>
      <c r="Q510" s="18"/>
      <c r="R510" s="18"/>
      <c r="S510" s="18"/>
      <c r="T510" s="20"/>
      <c r="U510" s="20"/>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row>
    <row r="511" spans="1:52" ht="9.75" customHeight="1">
      <c r="A511" s="19"/>
      <c r="B511" s="18"/>
      <c r="C511" s="18"/>
      <c r="D511" s="18"/>
      <c r="E511" s="99"/>
      <c r="F511" s="99"/>
      <c r="G511" s="18"/>
      <c r="H511" s="18"/>
      <c r="I511" s="18"/>
      <c r="J511" s="18"/>
      <c r="K511" s="18"/>
      <c r="L511" s="18"/>
      <c r="M511" s="18"/>
      <c r="N511" s="18"/>
      <c r="O511" s="18"/>
      <c r="P511" s="18"/>
      <c r="Q511" s="18"/>
      <c r="R511" s="18"/>
      <c r="S511" s="18"/>
      <c r="T511" s="20"/>
      <c r="U511" s="20"/>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row>
    <row r="512" spans="1:52" ht="9.75" customHeight="1">
      <c r="A512" s="19"/>
      <c r="B512" s="18"/>
      <c r="C512" s="18"/>
      <c r="D512" s="18"/>
      <c r="E512" s="99"/>
      <c r="F512" s="99"/>
      <c r="G512" s="18"/>
      <c r="H512" s="18"/>
      <c r="I512" s="18"/>
      <c r="J512" s="18"/>
      <c r="K512" s="18"/>
      <c r="L512" s="18"/>
      <c r="M512" s="18"/>
      <c r="N512" s="18"/>
      <c r="O512" s="18"/>
      <c r="P512" s="18"/>
      <c r="Q512" s="18"/>
      <c r="R512" s="18"/>
      <c r="S512" s="18"/>
      <c r="T512" s="20"/>
      <c r="U512" s="20"/>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row>
    <row r="513" spans="1:52" ht="9.75" customHeight="1">
      <c r="A513" s="19"/>
      <c r="B513" s="18"/>
      <c r="C513" s="18"/>
      <c r="D513" s="18"/>
      <c r="E513" s="99"/>
      <c r="F513" s="99"/>
      <c r="G513" s="18"/>
      <c r="H513" s="18"/>
      <c r="I513" s="18"/>
      <c r="J513" s="18"/>
      <c r="K513" s="18"/>
      <c r="L513" s="18"/>
      <c r="M513" s="18"/>
      <c r="N513" s="18"/>
      <c r="O513" s="18"/>
      <c r="P513" s="18"/>
      <c r="Q513" s="18"/>
      <c r="R513" s="18"/>
      <c r="S513" s="18"/>
      <c r="T513" s="20"/>
      <c r="U513" s="20"/>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row>
    <row r="514" spans="1:52" ht="9.75" customHeight="1">
      <c r="A514" s="19"/>
      <c r="B514" s="18"/>
      <c r="C514" s="18"/>
      <c r="D514" s="18"/>
      <c r="E514" s="99"/>
      <c r="F514" s="99"/>
      <c r="G514" s="18"/>
      <c r="H514" s="18"/>
      <c r="I514" s="18"/>
      <c r="J514" s="18"/>
      <c r="K514" s="18"/>
      <c r="L514" s="18"/>
      <c r="M514" s="18"/>
      <c r="N514" s="18"/>
      <c r="O514" s="18"/>
      <c r="P514" s="18"/>
      <c r="Q514" s="18"/>
      <c r="R514" s="18"/>
      <c r="S514" s="18"/>
      <c r="T514" s="20"/>
      <c r="U514" s="20"/>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row>
    <row r="515" spans="1:52" ht="9.75" customHeight="1">
      <c r="A515" s="19"/>
      <c r="B515" s="18"/>
      <c r="C515" s="18"/>
      <c r="D515" s="18"/>
      <c r="E515" s="99"/>
      <c r="F515" s="99"/>
      <c r="G515" s="18"/>
      <c r="H515" s="18"/>
      <c r="I515" s="18"/>
      <c r="J515" s="18"/>
      <c r="K515" s="18"/>
      <c r="L515" s="18"/>
      <c r="M515" s="18"/>
      <c r="N515" s="18"/>
      <c r="O515" s="18"/>
      <c r="P515" s="18"/>
      <c r="Q515" s="18"/>
      <c r="R515" s="18"/>
      <c r="S515" s="18"/>
      <c r="T515" s="20"/>
      <c r="U515" s="20"/>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row>
    <row r="516" spans="1:52" ht="9.75" customHeight="1">
      <c r="A516" s="19"/>
      <c r="B516" s="18"/>
      <c r="C516" s="18"/>
      <c r="D516" s="18"/>
      <c r="E516" s="99"/>
      <c r="F516" s="99"/>
      <c r="G516" s="18"/>
      <c r="H516" s="18"/>
      <c r="I516" s="18"/>
      <c r="J516" s="18"/>
      <c r="K516" s="18"/>
      <c r="L516" s="18"/>
      <c r="M516" s="18"/>
      <c r="N516" s="18"/>
      <c r="O516" s="18"/>
      <c r="P516" s="18"/>
      <c r="Q516" s="18"/>
      <c r="R516" s="18"/>
      <c r="S516" s="18"/>
      <c r="T516" s="20"/>
      <c r="U516" s="20"/>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row>
    <row r="517" spans="1:52" ht="9.75" customHeight="1">
      <c r="A517" s="19"/>
      <c r="B517" s="18"/>
      <c r="C517" s="18"/>
      <c r="D517" s="18"/>
      <c r="E517" s="99"/>
      <c r="F517" s="99"/>
      <c r="G517" s="18"/>
      <c r="H517" s="18"/>
      <c r="I517" s="18"/>
      <c r="J517" s="18"/>
      <c r="K517" s="18"/>
      <c r="L517" s="18"/>
      <c r="M517" s="18"/>
      <c r="N517" s="18"/>
      <c r="O517" s="18"/>
      <c r="P517" s="18"/>
      <c r="Q517" s="18"/>
      <c r="R517" s="18"/>
      <c r="S517" s="18"/>
      <c r="T517" s="20"/>
      <c r="U517" s="20"/>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row>
    <row r="518" spans="1:52" ht="9.75" customHeight="1">
      <c r="A518" s="19"/>
      <c r="B518" s="18"/>
      <c r="C518" s="18"/>
      <c r="D518" s="18"/>
      <c r="E518" s="99"/>
      <c r="F518" s="99"/>
      <c r="G518" s="18"/>
      <c r="H518" s="18"/>
      <c r="I518" s="18"/>
      <c r="J518" s="18"/>
      <c r="K518" s="18"/>
      <c r="L518" s="18"/>
      <c r="M518" s="18"/>
      <c r="N518" s="18"/>
      <c r="O518" s="18"/>
      <c r="P518" s="18"/>
      <c r="Q518" s="18"/>
      <c r="R518" s="18"/>
      <c r="S518" s="18"/>
      <c r="T518" s="20"/>
      <c r="U518" s="20"/>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row>
    <row r="519" spans="1:52" ht="9.75" customHeight="1">
      <c r="A519" s="19"/>
      <c r="B519" s="18"/>
      <c r="C519" s="18"/>
      <c r="D519" s="18"/>
      <c r="E519" s="99"/>
      <c r="F519" s="99"/>
      <c r="G519" s="18"/>
      <c r="H519" s="18"/>
      <c r="I519" s="18"/>
      <c r="J519" s="18"/>
      <c r="K519" s="18"/>
      <c r="L519" s="18"/>
      <c r="M519" s="18"/>
      <c r="N519" s="18"/>
      <c r="O519" s="18"/>
      <c r="P519" s="18"/>
      <c r="Q519" s="18"/>
      <c r="R519" s="18"/>
      <c r="S519" s="18"/>
      <c r="T519" s="20"/>
      <c r="U519" s="20"/>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row>
    <row r="520" spans="1:52" ht="9.75" customHeight="1">
      <c r="A520" s="19"/>
      <c r="B520" s="18"/>
      <c r="C520" s="18"/>
      <c r="D520" s="18"/>
      <c r="E520" s="99"/>
      <c r="F520" s="99"/>
      <c r="G520" s="18"/>
      <c r="H520" s="18"/>
      <c r="I520" s="18"/>
      <c r="J520" s="18"/>
      <c r="K520" s="18"/>
      <c r="L520" s="18"/>
      <c r="M520" s="18"/>
      <c r="N520" s="18"/>
      <c r="O520" s="18"/>
      <c r="P520" s="18"/>
      <c r="Q520" s="18"/>
      <c r="R520" s="18"/>
      <c r="S520" s="18"/>
      <c r="T520" s="20"/>
      <c r="U520" s="20"/>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row>
    <row r="521" spans="1:52" ht="9.75" customHeight="1">
      <c r="A521" s="19"/>
      <c r="B521" s="18"/>
      <c r="C521" s="18"/>
      <c r="D521" s="18"/>
      <c r="E521" s="99"/>
      <c r="F521" s="99"/>
      <c r="G521" s="18"/>
      <c r="H521" s="18"/>
      <c r="I521" s="18"/>
      <c r="J521" s="18"/>
      <c r="K521" s="18"/>
      <c r="L521" s="18"/>
      <c r="M521" s="18"/>
      <c r="N521" s="18"/>
      <c r="O521" s="18"/>
      <c r="P521" s="18"/>
      <c r="Q521" s="18"/>
      <c r="R521" s="18"/>
      <c r="S521" s="18"/>
      <c r="T521" s="20"/>
      <c r="U521" s="20"/>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row>
    <row r="522" spans="1:52" ht="9.75" customHeight="1">
      <c r="A522" s="19"/>
      <c r="B522" s="18"/>
      <c r="C522" s="18"/>
      <c r="D522" s="18"/>
      <c r="E522" s="99"/>
      <c r="F522" s="99"/>
      <c r="G522" s="18"/>
      <c r="H522" s="18"/>
      <c r="I522" s="18"/>
      <c r="J522" s="18"/>
      <c r="K522" s="18"/>
      <c r="L522" s="18"/>
      <c r="M522" s="18"/>
      <c r="N522" s="18"/>
      <c r="O522" s="18"/>
      <c r="P522" s="18"/>
      <c r="Q522" s="18"/>
      <c r="R522" s="18"/>
      <c r="S522" s="18"/>
      <c r="T522" s="20"/>
      <c r="U522" s="20"/>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row>
    <row r="523" spans="1:52" ht="9.75" customHeight="1">
      <c r="A523" s="19"/>
      <c r="B523" s="18"/>
      <c r="C523" s="18"/>
      <c r="D523" s="18"/>
      <c r="E523" s="99"/>
      <c r="F523" s="99"/>
      <c r="G523" s="18"/>
      <c r="H523" s="18"/>
      <c r="I523" s="18"/>
      <c r="J523" s="18"/>
      <c r="K523" s="18"/>
      <c r="L523" s="18"/>
      <c r="M523" s="18"/>
      <c r="N523" s="18"/>
      <c r="O523" s="18"/>
      <c r="P523" s="18"/>
      <c r="Q523" s="18"/>
      <c r="R523" s="18"/>
      <c r="S523" s="18"/>
      <c r="T523" s="20"/>
      <c r="U523" s="20"/>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row>
    <row r="524" spans="1:52" ht="9.75" customHeight="1">
      <c r="A524" s="19"/>
      <c r="B524" s="18"/>
      <c r="C524" s="18"/>
      <c r="D524" s="18"/>
      <c r="E524" s="99"/>
      <c r="F524" s="99"/>
      <c r="G524" s="18"/>
      <c r="H524" s="18"/>
      <c r="I524" s="18"/>
      <c r="J524" s="18"/>
      <c r="K524" s="18"/>
      <c r="L524" s="18"/>
      <c r="M524" s="18"/>
      <c r="N524" s="18"/>
      <c r="O524" s="18"/>
      <c r="P524" s="18"/>
      <c r="Q524" s="18"/>
      <c r="R524" s="18"/>
      <c r="S524" s="18"/>
      <c r="T524" s="20"/>
      <c r="U524" s="20"/>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row>
    <row r="525" spans="1:52" ht="9.75" customHeight="1">
      <c r="A525" s="19"/>
      <c r="B525" s="18"/>
      <c r="C525" s="18"/>
      <c r="D525" s="18"/>
      <c r="E525" s="99"/>
      <c r="F525" s="99"/>
      <c r="G525" s="18"/>
      <c r="H525" s="18"/>
      <c r="I525" s="18"/>
      <c r="J525" s="18"/>
      <c r="K525" s="18"/>
      <c r="L525" s="18"/>
      <c r="M525" s="18"/>
      <c r="N525" s="18"/>
      <c r="O525" s="18"/>
      <c r="P525" s="18"/>
      <c r="Q525" s="18"/>
      <c r="R525" s="18"/>
      <c r="S525" s="18"/>
      <c r="T525" s="20"/>
      <c r="U525" s="20"/>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row>
    <row r="526" spans="1:52" ht="9.75" customHeight="1">
      <c r="A526" s="19"/>
      <c r="B526" s="18"/>
      <c r="C526" s="18"/>
      <c r="D526" s="18"/>
      <c r="E526" s="99"/>
      <c r="F526" s="99"/>
      <c r="G526" s="18"/>
      <c r="H526" s="18"/>
      <c r="I526" s="18"/>
      <c r="J526" s="18"/>
      <c r="K526" s="18"/>
      <c r="L526" s="18"/>
      <c r="M526" s="18"/>
      <c r="N526" s="18"/>
      <c r="O526" s="18"/>
      <c r="P526" s="18"/>
      <c r="Q526" s="18"/>
      <c r="R526" s="18"/>
      <c r="S526" s="18"/>
      <c r="T526" s="20"/>
      <c r="U526" s="20"/>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row>
    <row r="527" spans="1:52" ht="9.75" customHeight="1">
      <c r="A527" s="19"/>
      <c r="B527" s="18"/>
      <c r="C527" s="18"/>
      <c r="D527" s="18"/>
      <c r="E527" s="99"/>
      <c r="F527" s="99"/>
      <c r="G527" s="18"/>
      <c r="H527" s="18"/>
      <c r="I527" s="18"/>
      <c r="J527" s="18"/>
      <c r="K527" s="18"/>
      <c r="L527" s="18"/>
      <c r="M527" s="18"/>
      <c r="N527" s="18"/>
      <c r="O527" s="18"/>
      <c r="P527" s="18"/>
      <c r="Q527" s="18"/>
      <c r="R527" s="18"/>
      <c r="S527" s="18"/>
      <c r="T527" s="20"/>
      <c r="U527" s="20"/>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row>
    <row r="528" spans="1:52" ht="9.75" customHeight="1">
      <c r="A528" s="19"/>
      <c r="B528" s="18"/>
      <c r="C528" s="18"/>
      <c r="D528" s="18"/>
      <c r="E528" s="99"/>
      <c r="F528" s="99"/>
      <c r="G528" s="18"/>
      <c r="H528" s="18"/>
      <c r="I528" s="18"/>
      <c r="J528" s="18"/>
      <c r="K528" s="18"/>
      <c r="L528" s="18"/>
      <c r="M528" s="18"/>
      <c r="N528" s="18"/>
      <c r="O528" s="18"/>
      <c r="P528" s="18"/>
      <c r="Q528" s="18"/>
      <c r="R528" s="18"/>
      <c r="S528" s="18"/>
      <c r="T528" s="20"/>
      <c r="U528" s="20"/>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row>
    <row r="529" spans="1:52" ht="9.75" customHeight="1">
      <c r="A529" s="19"/>
      <c r="B529" s="18"/>
      <c r="C529" s="18"/>
      <c r="D529" s="18"/>
      <c r="E529" s="99"/>
      <c r="F529" s="99"/>
      <c r="G529" s="18"/>
      <c r="H529" s="18"/>
      <c r="I529" s="18"/>
      <c r="J529" s="18"/>
      <c r="K529" s="18"/>
      <c r="L529" s="18"/>
      <c r="M529" s="18"/>
      <c r="N529" s="18"/>
      <c r="O529" s="18"/>
      <c r="P529" s="18"/>
      <c r="Q529" s="18"/>
      <c r="R529" s="18"/>
      <c r="S529" s="18"/>
      <c r="T529" s="20"/>
      <c r="U529" s="20"/>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row>
    <row r="530" spans="1:52" ht="9.75" customHeight="1">
      <c r="A530" s="19"/>
      <c r="B530" s="18"/>
      <c r="C530" s="18"/>
      <c r="D530" s="18"/>
      <c r="E530" s="99"/>
      <c r="F530" s="99"/>
      <c r="G530" s="18"/>
      <c r="H530" s="18"/>
      <c r="I530" s="18"/>
      <c r="J530" s="18"/>
      <c r="K530" s="18"/>
      <c r="L530" s="18"/>
      <c r="M530" s="18"/>
      <c r="N530" s="18"/>
      <c r="O530" s="18"/>
      <c r="P530" s="18"/>
      <c r="Q530" s="18"/>
      <c r="R530" s="18"/>
      <c r="S530" s="18"/>
      <c r="T530" s="20"/>
      <c r="U530" s="20"/>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row>
    <row r="531" spans="1:52" ht="9.75" customHeight="1">
      <c r="A531" s="19"/>
      <c r="B531" s="18"/>
      <c r="C531" s="18"/>
      <c r="D531" s="18"/>
      <c r="E531" s="99"/>
      <c r="F531" s="99"/>
      <c r="G531" s="18"/>
      <c r="H531" s="18"/>
      <c r="I531" s="18"/>
      <c r="J531" s="18"/>
      <c r="K531" s="18"/>
      <c r="L531" s="18"/>
      <c r="M531" s="18"/>
      <c r="N531" s="18"/>
      <c r="O531" s="18"/>
      <c r="P531" s="18"/>
      <c r="Q531" s="18"/>
      <c r="R531" s="18"/>
      <c r="S531" s="18"/>
      <c r="T531" s="20"/>
      <c r="U531" s="20"/>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row>
    <row r="532" spans="1:52" ht="9.75" customHeight="1">
      <c r="A532" s="19"/>
      <c r="B532" s="18"/>
      <c r="C532" s="18"/>
      <c r="D532" s="18"/>
      <c r="E532" s="99"/>
      <c r="F532" s="99"/>
      <c r="G532" s="18"/>
      <c r="H532" s="18"/>
      <c r="I532" s="18"/>
      <c r="J532" s="18"/>
      <c r="K532" s="18"/>
      <c r="L532" s="18"/>
      <c r="M532" s="18"/>
      <c r="N532" s="18"/>
      <c r="O532" s="18"/>
      <c r="P532" s="18"/>
      <c r="Q532" s="18"/>
      <c r="R532" s="18"/>
      <c r="S532" s="18"/>
      <c r="T532" s="20"/>
      <c r="U532" s="20"/>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row>
    <row r="533" spans="1:52" ht="9.75" customHeight="1">
      <c r="A533" s="19"/>
      <c r="B533" s="18"/>
      <c r="C533" s="18"/>
      <c r="D533" s="18"/>
      <c r="E533" s="99"/>
      <c r="F533" s="99"/>
      <c r="G533" s="18"/>
      <c r="H533" s="18"/>
      <c r="I533" s="18"/>
      <c r="J533" s="18"/>
      <c r="K533" s="18"/>
      <c r="L533" s="18"/>
      <c r="M533" s="18"/>
      <c r="N533" s="18"/>
      <c r="O533" s="18"/>
      <c r="P533" s="18"/>
      <c r="Q533" s="18"/>
      <c r="R533" s="18"/>
      <c r="S533" s="18"/>
      <c r="T533" s="20"/>
      <c r="U533" s="20"/>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row>
    <row r="534" spans="1:52" ht="9.75" customHeight="1">
      <c r="A534" s="19"/>
      <c r="B534" s="18"/>
      <c r="C534" s="18"/>
      <c r="D534" s="18"/>
      <c r="E534" s="99"/>
      <c r="F534" s="99"/>
      <c r="G534" s="18"/>
      <c r="H534" s="18"/>
      <c r="I534" s="18"/>
      <c r="J534" s="18"/>
      <c r="K534" s="18"/>
      <c r="L534" s="18"/>
      <c r="M534" s="18"/>
      <c r="N534" s="18"/>
      <c r="O534" s="18"/>
      <c r="P534" s="18"/>
      <c r="Q534" s="18"/>
      <c r="R534" s="18"/>
      <c r="S534" s="18"/>
      <c r="T534" s="20"/>
      <c r="U534" s="20"/>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row>
    <row r="535" spans="1:52" ht="9.75" customHeight="1">
      <c r="A535" s="19"/>
      <c r="B535" s="18"/>
      <c r="C535" s="18"/>
      <c r="D535" s="18"/>
      <c r="E535" s="99"/>
      <c r="F535" s="99"/>
      <c r="G535" s="18"/>
      <c r="H535" s="18"/>
      <c r="I535" s="18"/>
      <c r="J535" s="18"/>
      <c r="K535" s="18"/>
      <c r="L535" s="18"/>
      <c r="M535" s="18"/>
      <c r="N535" s="18"/>
      <c r="O535" s="18"/>
      <c r="P535" s="18"/>
      <c r="Q535" s="18"/>
      <c r="R535" s="18"/>
      <c r="S535" s="18"/>
      <c r="T535" s="20"/>
      <c r="U535" s="20"/>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row>
    <row r="536" spans="1:52" ht="9.75" customHeight="1">
      <c r="A536" s="19"/>
      <c r="B536" s="18"/>
      <c r="C536" s="18"/>
      <c r="D536" s="18"/>
      <c r="E536" s="99"/>
      <c r="F536" s="99"/>
      <c r="G536" s="18"/>
      <c r="H536" s="18"/>
      <c r="I536" s="18"/>
      <c r="J536" s="18"/>
      <c r="K536" s="18"/>
      <c r="L536" s="18"/>
      <c r="M536" s="18"/>
      <c r="N536" s="18"/>
      <c r="O536" s="18"/>
      <c r="P536" s="18"/>
      <c r="Q536" s="18"/>
      <c r="R536" s="18"/>
      <c r="S536" s="18"/>
      <c r="T536" s="20"/>
      <c r="U536" s="20"/>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row>
    <row r="537" spans="1:52" ht="9.75" customHeight="1">
      <c r="A537" s="19"/>
      <c r="B537" s="18"/>
      <c r="C537" s="18"/>
      <c r="D537" s="18"/>
      <c r="E537" s="99"/>
      <c r="F537" s="99"/>
      <c r="G537" s="18"/>
      <c r="H537" s="18"/>
      <c r="I537" s="18"/>
      <c r="J537" s="18"/>
      <c r="K537" s="18"/>
      <c r="L537" s="18"/>
      <c r="M537" s="18"/>
      <c r="N537" s="18"/>
      <c r="O537" s="18"/>
      <c r="P537" s="18"/>
      <c r="Q537" s="18"/>
      <c r="R537" s="18"/>
      <c r="S537" s="18"/>
      <c r="T537" s="20"/>
      <c r="U537" s="20"/>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row>
    <row r="538" spans="1:52" ht="9.75" customHeight="1">
      <c r="A538" s="19"/>
      <c r="B538" s="18"/>
      <c r="C538" s="18"/>
      <c r="D538" s="18"/>
      <c r="E538" s="99"/>
      <c r="F538" s="99"/>
      <c r="G538" s="18"/>
      <c r="H538" s="18"/>
      <c r="I538" s="18"/>
      <c r="J538" s="18"/>
      <c r="K538" s="18"/>
      <c r="L538" s="18"/>
      <c r="M538" s="18"/>
      <c r="N538" s="18"/>
      <c r="O538" s="18"/>
      <c r="P538" s="18"/>
      <c r="Q538" s="18"/>
      <c r="R538" s="18"/>
      <c r="S538" s="18"/>
      <c r="T538" s="20"/>
      <c r="U538" s="20"/>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row>
    <row r="539" spans="1:52" ht="9.75" customHeight="1">
      <c r="A539" s="19"/>
      <c r="B539" s="18"/>
      <c r="C539" s="18"/>
      <c r="D539" s="18"/>
      <c r="E539" s="99"/>
      <c r="F539" s="99"/>
      <c r="G539" s="18"/>
      <c r="H539" s="18"/>
      <c r="I539" s="18"/>
      <c r="J539" s="18"/>
      <c r="K539" s="18"/>
      <c r="L539" s="18"/>
      <c r="M539" s="18"/>
      <c r="N539" s="18"/>
      <c r="O539" s="18"/>
      <c r="P539" s="18"/>
      <c r="Q539" s="18"/>
      <c r="R539" s="18"/>
      <c r="S539" s="18"/>
      <c r="T539" s="20"/>
      <c r="U539" s="20"/>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row>
    <row r="540" spans="1:52" ht="9.75" customHeight="1">
      <c r="A540" s="19"/>
      <c r="B540" s="18"/>
      <c r="C540" s="18"/>
      <c r="D540" s="18"/>
      <c r="E540" s="99"/>
      <c r="F540" s="99"/>
      <c r="G540" s="18"/>
      <c r="H540" s="18"/>
      <c r="I540" s="18"/>
      <c r="J540" s="18"/>
      <c r="K540" s="18"/>
      <c r="L540" s="18"/>
      <c r="M540" s="18"/>
      <c r="N540" s="18"/>
      <c r="O540" s="18"/>
      <c r="P540" s="18"/>
      <c r="Q540" s="18"/>
      <c r="R540" s="18"/>
      <c r="S540" s="18"/>
      <c r="T540" s="20"/>
      <c r="U540" s="20"/>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row>
    <row r="541" spans="1:52" ht="9.75" customHeight="1">
      <c r="A541" s="19"/>
      <c r="B541" s="18"/>
      <c r="C541" s="18"/>
      <c r="D541" s="18"/>
      <c r="E541" s="99"/>
      <c r="F541" s="99"/>
      <c r="G541" s="18"/>
      <c r="H541" s="18"/>
      <c r="I541" s="18"/>
      <c r="J541" s="18"/>
      <c r="K541" s="18"/>
      <c r="L541" s="18"/>
      <c r="M541" s="18"/>
      <c r="N541" s="18"/>
      <c r="O541" s="18"/>
      <c r="P541" s="18"/>
      <c r="Q541" s="18"/>
      <c r="R541" s="18"/>
      <c r="S541" s="18"/>
      <c r="T541" s="20"/>
      <c r="U541" s="20"/>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row>
    <row r="542" spans="1:52" ht="9.75" customHeight="1">
      <c r="A542" s="19"/>
      <c r="B542" s="18"/>
      <c r="C542" s="18"/>
      <c r="D542" s="18"/>
      <c r="E542" s="99"/>
      <c r="F542" s="99"/>
      <c r="G542" s="18"/>
      <c r="H542" s="18"/>
      <c r="I542" s="18"/>
      <c r="J542" s="18"/>
      <c r="K542" s="18"/>
      <c r="L542" s="18"/>
      <c r="M542" s="18"/>
      <c r="N542" s="18"/>
      <c r="O542" s="18"/>
      <c r="P542" s="18"/>
      <c r="Q542" s="18"/>
      <c r="R542" s="18"/>
      <c r="S542" s="18"/>
      <c r="T542" s="20"/>
      <c r="U542" s="20"/>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row>
    <row r="543" spans="1:52" ht="9.75" customHeight="1">
      <c r="A543" s="19"/>
      <c r="B543" s="18"/>
      <c r="C543" s="18"/>
      <c r="D543" s="18"/>
      <c r="E543" s="99"/>
      <c r="F543" s="99"/>
      <c r="G543" s="18"/>
      <c r="H543" s="18"/>
      <c r="I543" s="18"/>
      <c r="J543" s="18"/>
      <c r="K543" s="18"/>
      <c r="L543" s="18"/>
      <c r="M543" s="18"/>
      <c r="N543" s="18"/>
      <c r="O543" s="18"/>
      <c r="P543" s="18"/>
      <c r="Q543" s="18"/>
      <c r="R543" s="18"/>
      <c r="S543" s="18"/>
      <c r="T543" s="20"/>
      <c r="U543" s="20"/>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row>
    <row r="544" spans="1:52" ht="9.75" customHeight="1">
      <c r="A544" s="19"/>
      <c r="B544" s="18"/>
      <c r="C544" s="18"/>
      <c r="D544" s="18"/>
      <c r="E544" s="99"/>
      <c r="F544" s="99"/>
      <c r="G544" s="18"/>
      <c r="H544" s="18"/>
      <c r="I544" s="18"/>
      <c r="J544" s="18"/>
      <c r="K544" s="18"/>
      <c r="L544" s="18"/>
      <c r="M544" s="18"/>
      <c r="N544" s="18"/>
      <c r="O544" s="18"/>
      <c r="P544" s="18"/>
      <c r="Q544" s="18"/>
      <c r="R544" s="18"/>
      <c r="S544" s="18"/>
      <c r="T544" s="20"/>
      <c r="U544" s="20"/>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row>
    <row r="545" spans="1:52" ht="9.75" customHeight="1">
      <c r="A545" s="19"/>
      <c r="B545" s="18"/>
      <c r="C545" s="18"/>
      <c r="D545" s="18"/>
      <c r="E545" s="99"/>
      <c r="F545" s="99"/>
      <c r="G545" s="18"/>
      <c r="H545" s="18"/>
      <c r="I545" s="18"/>
      <c r="J545" s="18"/>
      <c r="K545" s="18"/>
      <c r="L545" s="18"/>
      <c r="M545" s="18"/>
      <c r="N545" s="18"/>
      <c r="O545" s="18"/>
      <c r="P545" s="18"/>
      <c r="Q545" s="18"/>
      <c r="R545" s="18"/>
      <c r="S545" s="18"/>
      <c r="T545" s="20"/>
      <c r="U545" s="20"/>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row>
    <row r="546" spans="1:52" ht="9.75" customHeight="1">
      <c r="A546" s="19"/>
      <c r="B546" s="18"/>
      <c r="C546" s="18"/>
      <c r="D546" s="18"/>
      <c r="E546" s="99"/>
      <c r="F546" s="99"/>
      <c r="G546" s="18"/>
      <c r="H546" s="18"/>
      <c r="I546" s="18"/>
      <c r="J546" s="18"/>
      <c r="K546" s="18"/>
      <c r="L546" s="18"/>
      <c r="M546" s="18"/>
      <c r="N546" s="18"/>
      <c r="O546" s="18"/>
      <c r="P546" s="18"/>
      <c r="Q546" s="18"/>
      <c r="R546" s="18"/>
      <c r="S546" s="18"/>
      <c r="T546" s="20"/>
      <c r="U546" s="20"/>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row>
    <row r="547" spans="1:52" ht="9.75" customHeight="1">
      <c r="A547" s="19"/>
      <c r="B547" s="18"/>
      <c r="C547" s="18"/>
      <c r="D547" s="18"/>
      <c r="E547" s="99"/>
      <c r="F547" s="99"/>
      <c r="G547" s="18"/>
      <c r="H547" s="18"/>
      <c r="I547" s="18"/>
      <c r="J547" s="18"/>
      <c r="K547" s="18"/>
      <c r="L547" s="18"/>
      <c r="M547" s="18"/>
      <c r="N547" s="18"/>
      <c r="O547" s="18"/>
      <c r="P547" s="18"/>
      <c r="Q547" s="18"/>
      <c r="R547" s="18"/>
      <c r="S547" s="18"/>
      <c r="T547" s="20"/>
      <c r="U547" s="20"/>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row>
    <row r="548" spans="1:52" ht="9.75" customHeight="1">
      <c r="A548" s="19"/>
      <c r="B548" s="18"/>
      <c r="C548" s="18"/>
      <c r="D548" s="18"/>
      <c r="E548" s="99"/>
      <c r="F548" s="99"/>
      <c r="G548" s="18"/>
      <c r="H548" s="18"/>
      <c r="I548" s="18"/>
      <c r="J548" s="18"/>
      <c r="K548" s="18"/>
      <c r="L548" s="18"/>
      <c r="M548" s="18"/>
      <c r="N548" s="18"/>
      <c r="O548" s="18"/>
      <c r="P548" s="18"/>
      <c r="Q548" s="18"/>
      <c r="R548" s="18"/>
      <c r="S548" s="18"/>
      <c r="T548" s="20"/>
      <c r="U548" s="20"/>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row>
    <row r="549" spans="1:52" ht="9.75" customHeight="1">
      <c r="A549" s="19"/>
      <c r="B549" s="18"/>
      <c r="C549" s="18"/>
      <c r="D549" s="18"/>
      <c r="E549" s="99"/>
      <c r="F549" s="99"/>
      <c r="G549" s="18"/>
      <c r="H549" s="18"/>
      <c r="I549" s="18"/>
      <c r="J549" s="18"/>
      <c r="K549" s="18"/>
      <c r="L549" s="18"/>
      <c r="M549" s="18"/>
      <c r="N549" s="18"/>
      <c r="O549" s="18"/>
      <c r="P549" s="18"/>
      <c r="Q549" s="18"/>
      <c r="R549" s="18"/>
      <c r="S549" s="18"/>
      <c r="T549" s="20"/>
      <c r="U549" s="20"/>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row>
    <row r="550" spans="1:52" ht="9.75" customHeight="1">
      <c r="A550" s="19"/>
      <c r="B550" s="18"/>
      <c r="C550" s="18"/>
      <c r="D550" s="18"/>
      <c r="E550" s="99"/>
      <c r="F550" s="99"/>
      <c r="G550" s="18"/>
      <c r="H550" s="18"/>
      <c r="I550" s="18"/>
      <c r="J550" s="18"/>
      <c r="K550" s="18"/>
      <c r="L550" s="18"/>
      <c r="M550" s="18"/>
      <c r="N550" s="18"/>
      <c r="O550" s="18"/>
      <c r="P550" s="18"/>
      <c r="Q550" s="18"/>
      <c r="R550" s="18"/>
      <c r="S550" s="18"/>
      <c r="T550" s="20"/>
      <c r="U550" s="20"/>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row>
    <row r="551" spans="1:52" ht="9.75" customHeight="1">
      <c r="A551" s="19"/>
      <c r="B551" s="18"/>
      <c r="C551" s="18"/>
      <c r="D551" s="18"/>
      <c r="E551" s="99"/>
      <c r="F551" s="99"/>
      <c r="G551" s="18"/>
      <c r="H551" s="18"/>
      <c r="I551" s="18"/>
      <c r="J551" s="18"/>
      <c r="K551" s="18"/>
      <c r="L551" s="18"/>
      <c r="M551" s="18"/>
      <c r="N551" s="18"/>
      <c r="O551" s="18"/>
      <c r="P551" s="18"/>
      <c r="Q551" s="18"/>
      <c r="R551" s="18"/>
      <c r="S551" s="18"/>
      <c r="T551" s="20"/>
      <c r="U551" s="20"/>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row>
    <row r="552" spans="1:52" ht="9.75" customHeight="1">
      <c r="A552" s="19"/>
      <c r="B552" s="18"/>
      <c r="C552" s="18"/>
      <c r="D552" s="18"/>
      <c r="E552" s="99"/>
      <c r="F552" s="99"/>
      <c r="G552" s="18"/>
      <c r="H552" s="18"/>
      <c r="I552" s="18"/>
      <c r="J552" s="18"/>
      <c r="K552" s="18"/>
      <c r="L552" s="18"/>
      <c r="M552" s="18"/>
      <c r="N552" s="18"/>
      <c r="O552" s="18"/>
      <c r="P552" s="18"/>
      <c r="Q552" s="18"/>
      <c r="R552" s="18"/>
      <c r="S552" s="18"/>
      <c r="T552" s="20"/>
      <c r="U552" s="20"/>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row>
    <row r="553" spans="1:52" ht="9.75" customHeight="1">
      <c r="A553" s="19"/>
      <c r="B553" s="18"/>
      <c r="C553" s="18"/>
      <c r="D553" s="18"/>
      <c r="E553" s="99"/>
      <c r="F553" s="99"/>
      <c r="G553" s="18"/>
      <c r="H553" s="18"/>
      <c r="I553" s="18"/>
      <c r="J553" s="18"/>
      <c r="K553" s="18"/>
      <c r="L553" s="18"/>
      <c r="M553" s="18"/>
      <c r="N553" s="18"/>
      <c r="O553" s="18"/>
      <c r="P553" s="18"/>
      <c r="Q553" s="18"/>
      <c r="R553" s="18"/>
      <c r="S553" s="18"/>
      <c r="T553" s="20"/>
      <c r="U553" s="20"/>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row>
    <row r="554" spans="1:52" ht="9.75" customHeight="1">
      <c r="A554" s="19"/>
      <c r="B554" s="18"/>
      <c r="C554" s="18"/>
      <c r="D554" s="18"/>
      <c r="E554" s="99"/>
      <c r="F554" s="99"/>
      <c r="G554" s="18"/>
      <c r="H554" s="18"/>
      <c r="I554" s="18"/>
      <c r="J554" s="18"/>
      <c r="K554" s="18"/>
      <c r="L554" s="18"/>
      <c r="M554" s="18"/>
      <c r="N554" s="18"/>
      <c r="O554" s="18"/>
      <c r="P554" s="18"/>
      <c r="Q554" s="18"/>
      <c r="R554" s="18"/>
      <c r="S554" s="18"/>
      <c r="T554" s="20"/>
      <c r="U554" s="20"/>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row>
    <row r="555" spans="1:52" ht="9.75" customHeight="1">
      <c r="A555" s="19"/>
      <c r="B555" s="18"/>
      <c r="C555" s="18"/>
      <c r="D555" s="18"/>
      <c r="E555" s="99"/>
      <c r="F555" s="99"/>
      <c r="G555" s="18"/>
      <c r="H555" s="18"/>
      <c r="I555" s="18"/>
      <c r="J555" s="18"/>
      <c r="K555" s="18"/>
      <c r="L555" s="18"/>
      <c r="M555" s="18"/>
      <c r="N555" s="18"/>
      <c r="O555" s="18"/>
      <c r="P555" s="18"/>
      <c r="Q555" s="18"/>
      <c r="R555" s="18"/>
      <c r="S555" s="18"/>
      <c r="T555" s="20"/>
      <c r="U555" s="20"/>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row>
    <row r="556" spans="1:52" ht="9.75" customHeight="1">
      <c r="A556" s="19"/>
      <c r="B556" s="18"/>
      <c r="C556" s="18"/>
      <c r="D556" s="18"/>
      <c r="E556" s="99"/>
      <c r="F556" s="99"/>
      <c r="G556" s="18"/>
      <c r="H556" s="18"/>
      <c r="I556" s="18"/>
      <c r="J556" s="18"/>
      <c r="K556" s="18"/>
      <c r="L556" s="18"/>
      <c r="M556" s="18"/>
      <c r="N556" s="18"/>
      <c r="O556" s="18"/>
      <c r="P556" s="18"/>
      <c r="Q556" s="18"/>
      <c r="R556" s="18"/>
      <c r="S556" s="18"/>
      <c r="T556" s="20"/>
      <c r="U556" s="20"/>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row>
    <row r="557" spans="1:52" ht="9.75" customHeight="1">
      <c r="A557" s="19"/>
      <c r="B557" s="18"/>
      <c r="C557" s="18"/>
      <c r="D557" s="18"/>
      <c r="E557" s="99"/>
      <c r="F557" s="99"/>
      <c r="G557" s="18"/>
      <c r="H557" s="18"/>
      <c r="I557" s="18"/>
      <c r="J557" s="18"/>
      <c r="K557" s="18"/>
      <c r="L557" s="18"/>
      <c r="M557" s="18"/>
      <c r="N557" s="18"/>
      <c r="O557" s="18"/>
      <c r="P557" s="18"/>
      <c r="Q557" s="18"/>
      <c r="R557" s="18"/>
      <c r="S557" s="18"/>
      <c r="T557" s="20"/>
      <c r="U557" s="20"/>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row>
    <row r="558" spans="1:52" ht="9.75" customHeight="1">
      <c r="A558" s="19"/>
      <c r="B558" s="18"/>
      <c r="C558" s="18"/>
      <c r="D558" s="18"/>
      <c r="E558" s="99"/>
      <c r="F558" s="99"/>
      <c r="G558" s="18"/>
      <c r="H558" s="18"/>
      <c r="I558" s="18"/>
      <c r="J558" s="18"/>
      <c r="K558" s="18"/>
      <c r="L558" s="18"/>
      <c r="M558" s="18"/>
      <c r="N558" s="18"/>
      <c r="O558" s="18"/>
      <c r="P558" s="18"/>
      <c r="Q558" s="18"/>
      <c r="R558" s="18"/>
      <c r="S558" s="18"/>
      <c r="T558" s="20"/>
      <c r="U558" s="20"/>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row>
    <row r="559" spans="1:52" ht="9.75" customHeight="1">
      <c r="A559" s="19"/>
      <c r="B559" s="18"/>
      <c r="C559" s="18"/>
      <c r="D559" s="18"/>
      <c r="E559" s="99"/>
      <c r="F559" s="99"/>
      <c r="G559" s="18"/>
      <c r="H559" s="18"/>
      <c r="I559" s="18"/>
      <c r="J559" s="18"/>
      <c r="K559" s="18"/>
      <c r="L559" s="18"/>
      <c r="M559" s="18"/>
      <c r="N559" s="18"/>
      <c r="O559" s="18"/>
      <c r="P559" s="18"/>
      <c r="Q559" s="18"/>
      <c r="R559" s="18"/>
      <c r="S559" s="18"/>
      <c r="T559" s="20"/>
      <c r="U559" s="20"/>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row>
    <row r="560" spans="1:52" ht="9.75" customHeight="1">
      <c r="A560" s="19"/>
      <c r="B560" s="18"/>
      <c r="C560" s="18"/>
      <c r="D560" s="18"/>
      <c r="E560" s="99"/>
      <c r="F560" s="99"/>
      <c r="G560" s="18"/>
      <c r="H560" s="18"/>
      <c r="I560" s="18"/>
      <c r="J560" s="18"/>
      <c r="K560" s="18"/>
      <c r="L560" s="18"/>
      <c r="M560" s="18"/>
      <c r="N560" s="18"/>
      <c r="O560" s="18"/>
      <c r="P560" s="18"/>
      <c r="Q560" s="18"/>
      <c r="R560" s="18"/>
      <c r="S560" s="18"/>
      <c r="T560" s="20"/>
      <c r="U560" s="20"/>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row>
    <row r="561" spans="1:52" ht="9.75" customHeight="1">
      <c r="A561" s="19"/>
      <c r="B561" s="18"/>
      <c r="C561" s="18"/>
      <c r="D561" s="18"/>
      <c r="E561" s="99"/>
      <c r="F561" s="99"/>
      <c r="G561" s="18"/>
      <c r="H561" s="18"/>
      <c r="I561" s="18"/>
      <c r="J561" s="18"/>
      <c r="K561" s="18"/>
      <c r="L561" s="18"/>
      <c r="M561" s="18"/>
      <c r="N561" s="18"/>
      <c r="O561" s="18"/>
      <c r="P561" s="18"/>
      <c r="Q561" s="18"/>
      <c r="R561" s="18"/>
      <c r="S561" s="18"/>
      <c r="T561" s="20"/>
      <c r="U561" s="20"/>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row>
    <row r="562" spans="1:52" ht="9.75" customHeight="1">
      <c r="A562" s="19"/>
      <c r="B562" s="18"/>
      <c r="C562" s="18"/>
      <c r="D562" s="18"/>
      <c r="E562" s="99"/>
      <c r="F562" s="99"/>
      <c r="G562" s="18"/>
      <c r="H562" s="18"/>
      <c r="I562" s="18"/>
      <c r="J562" s="18"/>
      <c r="K562" s="18"/>
      <c r="L562" s="18"/>
      <c r="M562" s="18"/>
      <c r="N562" s="18"/>
      <c r="O562" s="18"/>
      <c r="P562" s="18"/>
      <c r="Q562" s="18"/>
      <c r="R562" s="18"/>
      <c r="S562" s="18"/>
      <c r="T562" s="20"/>
      <c r="U562" s="20"/>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row>
    <row r="563" spans="1:52" ht="9.75" customHeight="1">
      <c r="A563" s="19"/>
      <c r="B563" s="18"/>
      <c r="C563" s="18"/>
      <c r="D563" s="18"/>
      <c r="E563" s="99"/>
      <c r="F563" s="99"/>
      <c r="G563" s="18"/>
      <c r="H563" s="18"/>
      <c r="I563" s="18"/>
      <c r="J563" s="18"/>
      <c r="K563" s="18"/>
      <c r="L563" s="18"/>
      <c r="M563" s="18"/>
      <c r="N563" s="18"/>
      <c r="O563" s="18"/>
      <c r="P563" s="18"/>
      <c r="Q563" s="18"/>
      <c r="R563" s="18"/>
      <c r="S563" s="18"/>
      <c r="T563" s="20"/>
      <c r="U563" s="20"/>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row>
    <row r="564" spans="1:52" ht="9.75" customHeight="1">
      <c r="A564" s="19"/>
      <c r="B564" s="18"/>
      <c r="C564" s="18"/>
      <c r="D564" s="18"/>
      <c r="E564" s="99"/>
      <c r="F564" s="99"/>
      <c r="G564" s="18"/>
      <c r="H564" s="18"/>
      <c r="I564" s="18"/>
      <c r="J564" s="18"/>
      <c r="K564" s="18"/>
      <c r="L564" s="18"/>
      <c r="M564" s="18"/>
      <c r="N564" s="18"/>
      <c r="O564" s="18"/>
      <c r="P564" s="18"/>
      <c r="Q564" s="18"/>
      <c r="R564" s="18"/>
      <c r="S564" s="18"/>
      <c r="T564" s="20"/>
      <c r="U564" s="20"/>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row>
    <row r="565" spans="1:52" ht="9.75" customHeight="1">
      <c r="A565" s="19"/>
      <c r="B565" s="18"/>
      <c r="C565" s="18"/>
      <c r="D565" s="18"/>
      <c r="E565" s="99"/>
      <c r="F565" s="99"/>
      <c r="G565" s="18"/>
      <c r="H565" s="18"/>
      <c r="I565" s="18"/>
      <c r="J565" s="18"/>
      <c r="K565" s="18"/>
      <c r="L565" s="18"/>
      <c r="M565" s="18"/>
      <c r="N565" s="18"/>
      <c r="O565" s="18"/>
      <c r="P565" s="18"/>
      <c r="Q565" s="18"/>
      <c r="R565" s="18"/>
      <c r="S565" s="18"/>
      <c r="T565" s="20"/>
      <c r="U565" s="20"/>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row>
    <row r="566" spans="1:52" ht="9.75" customHeight="1">
      <c r="A566" s="19"/>
      <c r="B566" s="18"/>
      <c r="C566" s="18"/>
      <c r="D566" s="18"/>
      <c r="E566" s="99"/>
      <c r="F566" s="99"/>
      <c r="G566" s="18"/>
      <c r="H566" s="18"/>
      <c r="I566" s="18"/>
      <c r="J566" s="18"/>
      <c r="K566" s="18"/>
      <c r="L566" s="18"/>
      <c r="M566" s="18"/>
      <c r="N566" s="18"/>
      <c r="O566" s="18"/>
      <c r="P566" s="18"/>
      <c r="Q566" s="18"/>
      <c r="R566" s="18"/>
      <c r="S566" s="18"/>
      <c r="T566" s="20"/>
      <c r="U566" s="20"/>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row>
    <row r="567" spans="1:52" ht="9.75" customHeight="1">
      <c r="A567" s="19"/>
      <c r="B567" s="18"/>
      <c r="C567" s="18"/>
      <c r="D567" s="18"/>
      <c r="E567" s="99"/>
      <c r="F567" s="99"/>
      <c r="G567" s="18"/>
      <c r="H567" s="18"/>
      <c r="I567" s="18"/>
      <c r="J567" s="18"/>
      <c r="K567" s="18"/>
      <c r="L567" s="18"/>
      <c r="M567" s="18"/>
      <c r="N567" s="18"/>
      <c r="O567" s="18"/>
      <c r="P567" s="18"/>
      <c r="Q567" s="18"/>
      <c r="R567" s="18"/>
      <c r="S567" s="18"/>
      <c r="T567" s="20"/>
      <c r="U567" s="20"/>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row>
    <row r="568" spans="1:52" ht="9.75" customHeight="1">
      <c r="A568" s="19"/>
      <c r="B568" s="18"/>
      <c r="C568" s="18"/>
      <c r="D568" s="18"/>
      <c r="E568" s="99"/>
      <c r="F568" s="99"/>
      <c r="G568" s="18"/>
      <c r="H568" s="18"/>
      <c r="I568" s="18"/>
      <c r="J568" s="18"/>
      <c r="K568" s="18"/>
      <c r="L568" s="18"/>
      <c r="M568" s="18"/>
      <c r="N568" s="18"/>
      <c r="O568" s="18"/>
      <c r="P568" s="18"/>
      <c r="Q568" s="18"/>
      <c r="R568" s="18"/>
      <c r="S568" s="18"/>
      <c r="T568" s="20"/>
      <c r="U568" s="20"/>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row>
    <row r="569" spans="1:52" ht="9.75" customHeight="1">
      <c r="A569" s="19"/>
      <c r="B569" s="18"/>
      <c r="C569" s="18"/>
      <c r="D569" s="18"/>
      <c r="E569" s="99"/>
      <c r="F569" s="99"/>
      <c r="G569" s="18"/>
      <c r="H569" s="18"/>
      <c r="I569" s="18"/>
      <c r="J569" s="18"/>
      <c r="K569" s="18"/>
      <c r="L569" s="18"/>
      <c r="M569" s="18"/>
      <c r="N569" s="18"/>
      <c r="O569" s="18"/>
      <c r="P569" s="18"/>
      <c r="Q569" s="18"/>
      <c r="R569" s="18"/>
      <c r="S569" s="18"/>
      <c r="T569" s="20"/>
      <c r="U569" s="20"/>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row>
    <row r="570" spans="1:52" ht="9.75" customHeight="1">
      <c r="A570" s="19"/>
      <c r="B570" s="18"/>
      <c r="C570" s="18"/>
      <c r="D570" s="18"/>
      <c r="E570" s="99"/>
      <c r="F570" s="99"/>
      <c r="G570" s="18"/>
      <c r="H570" s="18"/>
      <c r="I570" s="18"/>
      <c r="J570" s="18"/>
      <c r="K570" s="18"/>
      <c r="L570" s="18"/>
      <c r="M570" s="18"/>
      <c r="N570" s="18"/>
      <c r="O570" s="18"/>
      <c r="P570" s="18"/>
      <c r="Q570" s="18"/>
      <c r="R570" s="18"/>
      <c r="S570" s="18"/>
      <c r="T570" s="20"/>
      <c r="U570" s="20"/>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row>
    <row r="571" spans="1:52" ht="9.75" customHeight="1">
      <c r="A571" s="19"/>
      <c r="B571" s="18"/>
      <c r="C571" s="18"/>
      <c r="D571" s="18"/>
      <c r="E571" s="99"/>
      <c r="F571" s="99"/>
      <c r="G571" s="18"/>
      <c r="H571" s="18"/>
      <c r="I571" s="18"/>
      <c r="J571" s="18"/>
      <c r="K571" s="18"/>
      <c r="L571" s="18"/>
      <c r="M571" s="18"/>
      <c r="N571" s="18"/>
      <c r="O571" s="18"/>
      <c r="P571" s="18"/>
      <c r="Q571" s="18"/>
      <c r="R571" s="18"/>
      <c r="S571" s="18"/>
      <c r="T571" s="20"/>
      <c r="U571" s="20"/>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row>
    <row r="572" spans="1:52" ht="9.75" customHeight="1">
      <c r="A572" s="19"/>
      <c r="B572" s="18"/>
      <c r="C572" s="18"/>
      <c r="D572" s="18"/>
      <c r="E572" s="99"/>
      <c r="F572" s="99"/>
      <c r="G572" s="18"/>
      <c r="H572" s="18"/>
      <c r="I572" s="18"/>
      <c r="J572" s="18"/>
      <c r="K572" s="18"/>
      <c r="L572" s="18"/>
      <c r="M572" s="18"/>
      <c r="N572" s="18"/>
      <c r="O572" s="18"/>
      <c r="P572" s="18"/>
      <c r="Q572" s="18"/>
      <c r="R572" s="18"/>
      <c r="S572" s="18"/>
      <c r="T572" s="20"/>
      <c r="U572" s="20"/>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row>
    <row r="573" spans="1:52" ht="9.75" customHeight="1">
      <c r="A573" s="19"/>
      <c r="B573" s="18"/>
      <c r="C573" s="18"/>
      <c r="D573" s="18"/>
      <c r="E573" s="99"/>
      <c r="F573" s="99"/>
      <c r="G573" s="18"/>
      <c r="H573" s="18"/>
      <c r="I573" s="18"/>
      <c r="J573" s="18"/>
      <c r="K573" s="18"/>
      <c r="L573" s="18"/>
      <c r="M573" s="18"/>
      <c r="N573" s="18"/>
      <c r="O573" s="18"/>
      <c r="P573" s="18"/>
      <c r="Q573" s="18"/>
      <c r="R573" s="18"/>
      <c r="S573" s="18"/>
      <c r="T573" s="20"/>
      <c r="U573" s="20"/>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row>
    <row r="574" spans="1:52" ht="9.75" customHeight="1">
      <c r="A574" s="19"/>
      <c r="B574" s="18"/>
      <c r="C574" s="18"/>
      <c r="D574" s="18"/>
      <c r="E574" s="99"/>
      <c r="F574" s="99"/>
      <c r="G574" s="18"/>
      <c r="H574" s="18"/>
      <c r="I574" s="18"/>
      <c r="J574" s="18"/>
      <c r="K574" s="18"/>
      <c r="L574" s="18"/>
      <c r="M574" s="18"/>
      <c r="N574" s="18"/>
      <c r="O574" s="18"/>
      <c r="P574" s="18"/>
      <c r="Q574" s="18"/>
      <c r="R574" s="18"/>
      <c r="S574" s="18"/>
      <c r="T574" s="20"/>
      <c r="U574" s="20"/>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row>
    <row r="575" spans="1:52" ht="9.75" customHeight="1">
      <c r="A575" s="19"/>
      <c r="B575" s="18"/>
      <c r="C575" s="18"/>
      <c r="D575" s="18"/>
      <c r="E575" s="99"/>
      <c r="F575" s="99"/>
      <c r="G575" s="18"/>
      <c r="H575" s="18"/>
      <c r="I575" s="18"/>
      <c r="J575" s="18"/>
      <c r="K575" s="18"/>
      <c r="L575" s="18"/>
      <c r="M575" s="18"/>
      <c r="N575" s="18"/>
      <c r="O575" s="18"/>
      <c r="P575" s="18"/>
      <c r="Q575" s="18"/>
      <c r="R575" s="18"/>
      <c r="S575" s="18"/>
      <c r="T575" s="20"/>
      <c r="U575" s="20"/>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row>
    <row r="576" spans="1:52" ht="9.75" customHeight="1">
      <c r="A576" s="19"/>
      <c r="B576" s="18"/>
      <c r="C576" s="18"/>
      <c r="D576" s="18"/>
      <c r="E576" s="99"/>
      <c r="F576" s="99"/>
      <c r="G576" s="18"/>
      <c r="H576" s="18"/>
      <c r="I576" s="18"/>
      <c r="J576" s="18"/>
      <c r="K576" s="18"/>
      <c r="L576" s="18"/>
      <c r="M576" s="18"/>
      <c r="N576" s="18"/>
      <c r="O576" s="18"/>
      <c r="P576" s="18"/>
      <c r="Q576" s="18"/>
      <c r="R576" s="18"/>
      <c r="S576" s="18"/>
      <c r="T576" s="20"/>
      <c r="U576" s="20"/>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row>
    <row r="577" spans="1:52" ht="9.75" customHeight="1">
      <c r="A577" s="19"/>
      <c r="B577" s="18"/>
      <c r="C577" s="18"/>
      <c r="D577" s="18"/>
      <c r="E577" s="99"/>
      <c r="F577" s="99"/>
      <c r="G577" s="18"/>
      <c r="H577" s="18"/>
      <c r="I577" s="18"/>
      <c r="J577" s="18"/>
      <c r="K577" s="18"/>
      <c r="L577" s="18"/>
      <c r="M577" s="18"/>
      <c r="N577" s="18"/>
      <c r="O577" s="18"/>
      <c r="P577" s="18"/>
      <c r="Q577" s="18"/>
      <c r="R577" s="18"/>
      <c r="S577" s="18"/>
      <c r="T577" s="20"/>
      <c r="U577" s="20"/>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row>
    <row r="578" spans="1:52" ht="9.75" customHeight="1">
      <c r="A578" s="19"/>
      <c r="B578" s="18"/>
      <c r="C578" s="18"/>
      <c r="D578" s="18"/>
      <c r="E578" s="99"/>
      <c r="F578" s="99"/>
      <c r="G578" s="18"/>
      <c r="H578" s="18"/>
      <c r="I578" s="18"/>
      <c r="J578" s="18"/>
      <c r="K578" s="18"/>
      <c r="L578" s="18"/>
      <c r="M578" s="18"/>
      <c r="N578" s="18"/>
      <c r="O578" s="18"/>
      <c r="P578" s="18"/>
      <c r="Q578" s="18"/>
      <c r="R578" s="18"/>
      <c r="S578" s="18"/>
      <c r="T578" s="20"/>
      <c r="U578" s="20"/>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row>
    <row r="579" spans="1:52" ht="9.75" customHeight="1">
      <c r="A579" s="19"/>
      <c r="B579" s="18"/>
      <c r="C579" s="18"/>
      <c r="D579" s="18"/>
      <c r="E579" s="99"/>
      <c r="F579" s="99"/>
      <c r="G579" s="18"/>
      <c r="H579" s="18"/>
      <c r="I579" s="18"/>
      <c r="J579" s="18"/>
      <c r="K579" s="18"/>
      <c r="L579" s="18"/>
      <c r="M579" s="18"/>
      <c r="N579" s="18"/>
      <c r="O579" s="18"/>
      <c r="P579" s="18"/>
      <c r="Q579" s="18"/>
      <c r="R579" s="18"/>
      <c r="S579" s="18"/>
      <c r="T579" s="20"/>
      <c r="U579" s="20"/>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row>
    <row r="580" spans="1:52" ht="9.75" customHeight="1">
      <c r="A580" s="19"/>
      <c r="B580" s="18"/>
      <c r="C580" s="18"/>
      <c r="D580" s="18"/>
      <c r="E580" s="99"/>
      <c r="F580" s="99"/>
      <c r="G580" s="18"/>
      <c r="H580" s="18"/>
      <c r="I580" s="18"/>
      <c r="J580" s="18"/>
      <c r="K580" s="18"/>
      <c r="L580" s="18"/>
      <c r="M580" s="18"/>
      <c r="N580" s="18"/>
      <c r="O580" s="18"/>
      <c r="P580" s="18"/>
      <c r="Q580" s="18"/>
      <c r="R580" s="18"/>
      <c r="S580" s="18"/>
      <c r="T580" s="20"/>
      <c r="U580" s="20"/>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row>
    <row r="581" spans="1:52" ht="9.75" customHeight="1">
      <c r="A581" s="19"/>
      <c r="B581" s="18"/>
      <c r="C581" s="18"/>
      <c r="D581" s="18"/>
      <c r="E581" s="99"/>
      <c r="F581" s="99"/>
      <c r="G581" s="18"/>
      <c r="H581" s="18"/>
      <c r="I581" s="18"/>
      <c r="J581" s="18"/>
      <c r="K581" s="18"/>
      <c r="L581" s="18"/>
      <c r="M581" s="18"/>
      <c r="N581" s="18"/>
      <c r="O581" s="18"/>
      <c r="P581" s="18"/>
      <c r="Q581" s="18"/>
      <c r="R581" s="18"/>
      <c r="S581" s="18"/>
      <c r="T581" s="20"/>
      <c r="U581" s="20"/>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row>
    <row r="582" spans="1:52" ht="9.75" customHeight="1">
      <c r="A582" s="19"/>
      <c r="B582" s="18"/>
      <c r="C582" s="18"/>
      <c r="D582" s="18"/>
      <c r="E582" s="99"/>
      <c r="F582" s="99"/>
      <c r="G582" s="18"/>
      <c r="H582" s="18"/>
      <c r="I582" s="18"/>
      <c r="J582" s="18"/>
      <c r="K582" s="18"/>
      <c r="L582" s="18"/>
      <c r="M582" s="18"/>
      <c r="N582" s="18"/>
      <c r="O582" s="18"/>
      <c r="P582" s="18"/>
      <c r="Q582" s="18"/>
      <c r="R582" s="18"/>
      <c r="S582" s="18"/>
      <c r="T582" s="20"/>
      <c r="U582" s="20"/>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row>
    <row r="583" spans="1:52" ht="9.75" customHeight="1">
      <c r="A583" s="19"/>
      <c r="B583" s="18"/>
      <c r="C583" s="18"/>
      <c r="D583" s="18"/>
      <c r="E583" s="99"/>
      <c r="F583" s="99"/>
      <c r="G583" s="18"/>
      <c r="H583" s="18"/>
      <c r="I583" s="18"/>
      <c r="J583" s="18"/>
      <c r="K583" s="18"/>
      <c r="L583" s="18"/>
      <c r="M583" s="18"/>
      <c r="N583" s="18"/>
      <c r="O583" s="18"/>
      <c r="P583" s="18"/>
      <c r="Q583" s="18"/>
      <c r="R583" s="18"/>
      <c r="S583" s="18"/>
      <c r="T583" s="20"/>
      <c r="U583" s="20"/>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row>
    <row r="584" spans="1:52" ht="9.75" customHeight="1">
      <c r="A584" s="19"/>
      <c r="B584" s="18"/>
      <c r="C584" s="18"/>
      <c r="D584" s="18"/>
      <c r="E584" s="99"/>
      <c r="F584" s="99"/>
      <c r="G584" s="18"/>
      <c r="H584" s="18"/>
      <c r="I584" s="18"/>
      <c r="J584" s="18"/>
      <c r="K584" s="18"/>
      <c r="L584" s="18"/>
      <c r="M584" s="18"/>
      <c r="N584" s="18"/>
      <c r="O584" s="18"/>
      <c r="P584" s="18"/>
      <c r="Q584" s="18"/>
      <c r="R584" s="18"/>
      <c r="S584" s="18"/>
      <c r="T584" s="20"/>
      <c r="U584" s="20"/>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row>
    <row r="585" spans="1:52" ht="9.75" customHeight="1">
      <c r="A585" s="19"/>
      <c r="B585" s="18"/>
      <c r="C585" s="18"/>
      <c r="D585" s="18"/>
      <c r="E585" s="99"/>
      <c r="F585" s="99"/>
      <c r="G585" s="18"/>
      <c r="H585" s="18"/>
      <c r="I585" s="18"/>
      <c r="J585" s="18"/>
      <c r="K585" s="18"/>
      <c r="L585" s="18"/>
      <c r="M585" s="18"/>
      <c r="N585" s="18"/>
      <c r="O585" s="18"/>
      <c r="P585" s="18"/>
      <c r="Q585" s="18"/>
      <c r="R585" s="18"/>
      <c r="S585" s="18"/>
      <c r="T585" s="20"/>
      <c r="U585" s="20"/>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row>
    <row r="586" spans="1:52" ht="9.75" customHeight="1">
      <c r="A586" s="19"/>
      <c r="B586" s="18"/>
      <c r="C586" s="18"/>
      <c r="D586" s="18"/>
      <c r="E586" s="99"/>
      <c r="F586" s="99"/>
      <c r="G586" s="18"/>
      <c r="H586" s="18"/>
      <c r="I586" s="18"/>
      <c r="J586" s="18"/>
      <c r="K586" s="18"/>
      <c r="L586" s="18"/>
      <c r="M586" s="18"/>
      <c r="N586" s="18"/>
      <c r="O586" s="18"/>
      <c r="P586" s="18"/>
      <c r="Q586" s="18"/>
      <c r="R586" s="18"/>
      <c r="S586" s="18"/>
      <c r="T586" s="20"/>
      <c r="U586" s="20"/>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row>
    <row r="587" spans="1:52" ht="9.75" customHeight="1">
      <c r="A587" s="19"/>
      <c r="B587" s="18"/>
      <c r="C587" s="18"/>
      <c r="D587" s="18"/>
      <c r="E587" s="99"/>
      <c r="F587" s="99"/>
      <c r="G587" s="18"/>
      <c r="H587" s="18"/>
      <c r="I587" s="18"/>
      <c r="J587" s="18"/>
      <c r="K587" s="18"/>
      <c r="L587" s="18"/>
      <c r="M587" s="18"/>
      <c r="N587" s="18"/>
      <c r="O587" s="18"/>
      <c r="P587" s="18"/>
      <c r="Q587" s="18"/>
      <c r="R587" s="18"/>
      <c r="S587" s="18"/>
      <c r="T587" s="20"/>
      <c r="U587" s="20"/>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row>
    <row r="588" spans="1:52" ht="9.75" customHeight="1">
      <c r="A588" s="19"/>
      <c r="B588" s="18"/>
      <c r="C588" s="18"/>
      <c r="D588" s="18"/>
      <c r="E588" s="99"/>
      <c r="F588" s="99"/>
      <c r="G588" s="18"/>
      <c r="H588" s="18"/>
      <c r="I588" s="18"/>
      <c r="J588" s="18"/>
      <c r="K588" s="18"/>
      <c r="L588" s="18"/>
      <c r="M588" s="18"/>
      <c r="N588" s="18"/>
      <c r="O588" s="18"/>
      <c r="P588" s="18"/>
      <c r="Q588" s="18"/>
      <c r="R588" s="18"/>
      <c r="S588" s="18"/>
      <c r="T588" s="20"/>
      <c r="U588" s="20"/>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row>
    <row r="589" spans="1:52" ht="9.75" customHeight="1">
      <c r="A589" s="19"/>
      <c r="B589" s="18"/>
      <c r="C589" s="18"/>
      <c r="D589" s="18"/>
      <c r="E589" s="99"/>
      <c r="F589" s="99"/>
      <c r="G589" s="18"/>
      <c r="H589" s="18"/>
      <c r="I589" s="18"/>
      <c r="J589" s="18"/>
      <c r="K589" s="18"/>
      <c r="L589" s="18"/>
      <c r="M589" s="18"/>
      <c r="N589" s="18"/>
      <c r="O589" s="18"/>
      <c r="P589" s="18"/>
      <c r="Q589" s="18"/>
      <c r="R589" s="18"/>
      <c r="S589" s="18"/>
      <c r="T589" s="20"/>
      <c r="U589" s="20"/>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row>
    <row r="590" spans="1:52" ht="9.75" customHeight="1">
      <c r="A590" s="19"/>
      <c r="B590" s="18"/>
      <c r="C590" s="18"/>
      <c r="D590" s="18"/>
      <c r="E590" s="99"/>
      <c r="F590" s="99"/>
      <c r="G590" s="18"/>
      <c r="H590" s="18"/>
      <c r="I590" s="18"/>
      <c r="J590" s="18"/>
      <c r="K590" s="18"/>
      <c r="L590" s="18"/>
      <c r="M590" s="18"/>
      <c r="N590" s="18"/>
      <c r="O590" s="18"/>
      <c r="P590" s="18"/>
      <c r="Q590" s="18"/>
      <c r="R590" s="18"/>
      <c r="S590" s="18"/>
      <c r="T590" s="20"/>
      <c r="U590" s="20"/>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row>
    <row r="591" spans="1:52" ht="9.75" customHeight="1">
      <c r="A591" s="19"/>
      <c r="B591" s="18"/>
      <c r="C591" s="18"/>
      <c r="D591" s="18"/>
      <c r="E591" s="99"/>
      <c r="F591" s="99"/>
      <c r="G591" s="18"/>
      <c r="H591" s="18"/>
      <c r="I591" s="18"/>
      <c r="J591" s="18"/>
      <c r="K591" s="18"/>
      <c r="L591" s="18"/>
      <c r="M591" s="18"/>
      <c r="N591" s="18"/>
      <c r="O591" s="18"/>
      <c r="P591" s="18"/>
      <c r="Q591" s="18"/>
      <c r="R591" s="18"/>
      <c r="S591" s="18"/>
      <c r="T591" s="20"/>
      <c r="U591" s="20"/>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row>
    <row r="592" spans="1:52" ht="9.75" customHeight="1">
      <c r="A592" s="19"/>
      <c r="B592" s="18"/>
      <c r="C592" s="18"/>
      <c r="D592" s="18"/>
      <c r="E592" s="99"/>
      <c r="F592" s="99"/>
      <c r="G592" s="18"/>
      <c r="H592" s="18"/>
      <c r="I592" s="18"/>
      <c r="J592" s="18"/>
      <c r="K592" s="18"/>
      <c r="L592" s="18"/>
      <c r="M592" s="18"/>
      <c r="N592" s="18"/>
      <c r="O592" s="18"/>
      <c r="P592" s="18"/>
      <c r="Q592" s="18"/>
      <c r="R592" s="18"/>
      <c r="S592" s="18"/>
      <c r="T592" s="20"/>
      <c r="U592" s="20"/>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row>
    <row r="593" spans="1:52" ht="9.75" customHeight="1">
      <c r="A593" s="19"/>
      <c r="B593" s="18"/>
      <c r="C593" s="18"/>
      <c r="D593" s="18"/>
      <c r="E593" s="99"/>
      <c r="F593" s="99"/>
      <c r="G593" s="18"/>
      <c r="H593" s="18"/>
      <c r="I593" s="18"/>
      <c r="J593" s="18"/>
      <c r="K593" s="18"/>
      <c r="L593" s="18"/>
      <c r="M593" s="18"/>
      <c r="N593" s="18"/>
      <c r="O593" s="18"/>
      <c r="P593" s="18"/>
      <c r="Q593" s="18"/>
      <c r="R593" s="18"/>
      <c r="S593" s="18"/>
      <c r="T593" s="20"/>
      <c r="U593" s="20"/>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row>
    <row r="594" spans="1:52" ht="9.75" customHeight="1">
      <c r="A594" s="19"/>
      <c r="B594" s="18"/>
      <c r="C594" s="18"/>
      <c r="D594" s="18"/>
      <c r="E594" s="99"/>
      <c r="F594" s="99"/>
      <c r="G594" s="18"/>
      <c r="H594" s="18"/>
      <c r="I594" s="18"/>
      <c r="J594" s="18"/>
      <c r="K594" s="18"/>
      <c r="L594" s="18"/>
      <c r="M594" s="18"/>
      <c r="N594" s="18"/>
      <c r="O594" s="18"/>
      <c r="P594" s="18"/>
      <c r="Q594" s="18"/>
      <c r="R594" s="18"/>
      <c r="S594" s="18"/>
      <c r="T594" s="20"/>
      <c r="U594" s="20"/>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row>
    <row r="595" spans="1:52" ht="9.75" customHeight="1">
      <c r="A595" s="19"/>
      <c r="B595" s="18"/>
      <c r="C595" s="18"/>
      <c r="D595" s="18"/>
      <c r="E595" s="99"/>
      <c r="F595" s="99"/>
      <c r="G595" s="18"/>
      <c r="H595" s="18"/>
      <c r="I595" s="18"/>
      <c r="J595" s="18"/>
      <c r="K595" s="18"/>
      <c r="L595" s="18"/>
      <c r="M595" s="18"/>
      <c r="N595" s="18"/>
      <c r="O595" s="18"/>
      <c r="P595" s="18"/>
      <c r="Q595" s="18"/>
      <c r="R595" s="18"/>
      <c r="S595" s="18"/>
      <c r="T595" s="20"/>
      <c r="U595" s="20"/>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row>
    <row r="596" spans="1:52" ht="9.75" customHeight="1">
      <c r="A596" s="19"/>
      <c r="B596" s="18"/>
      <c r="C596" s="18"/>
      <c r="D596" s="18"/>
      <c r="E596" s="99"/>
      <c r="F596" s="99"/>
      <c r="G596" s="18"/>
      <c r="H596" s="18"/>
      <c r="I596" s="18"/>
      <c r="J596" s="18"/>
      <c r="K596" s="18"/>
      <c r="L596" s="18"/>
      <c r="M596" s="18"/>
      <c r="N596" s="18"/>
      <c r="O596" s="18"/>
      <c r="P596" s="18"/>
      <c r="Q596" s="18"/>
      <c r="R596" s="18"/>
      <c r="S596" s="18"/>
      <c r="T596" s="20"/>
      <c r="U596" s="20"/>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row>
    <row r="597" spans="1:52" ht="9.75" customHeight="1">
      <c r="A597" s="19"/>
      <c r="B597" s="18"/>
      <c r="C597" s="18"/>
      <c r="D597" s="18"/>
      <c r="E597" s="99"/>
      <c r="F597" s="99"/>
      <c r="G597" s="18"/>
      <c r="H597" s="18"/>
      <c r="I597" s="18"/>
      <c r="J597" s="18"/>
      <c r="K597" s="18"/>
      <c r="L597" s="18"/>
      <c r="M597" s="18"/>
      <c r="N597" s="18"/>
      <c r="O597" s="18"/>
      <c r="P597" s="18"/>
      <c r="Q597" s="18"/>
      <c r="R597" s="18"/>
      <c r="S597" s="18"/>
      <c r="T597" s="20"/>
      <c r="U597" s="20"/>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row>
    <row r="598" spans="1:52" ht="9.75" customHeight="1">
      <c r="A598" s="19"/>
      <c r="B598" s="18"/>
      <c r="C598" s="18"/>
      <c r="D598" s="18"/>
      <c r="E598" s="99"/>
      <c r="F598" s="99"/>
      <c r="G598" s="18"/>
      <c r="H598" s="18"/>
      <c r="I598" s="18"/>
      <c r="J598" s="18"/>
      <c r="K598" s="18"/>
      <c r="L598" s="18"/>
      <c r="M598" s="18"/>
      <c r="N598" s="18"/>
      <c r="O598" s="18"/>
      <c r="P598" s="18"/>
      <c r="Q598" s="18"/>
      <c r="R598" s="18"/>
      <c r="S598" s="18"/>
      <c r="T598" s="20"/>
      <c r="U598" s="20"/>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row>
    <row r="599" spans="1:52" ht="9.75" customHeight="1">
      <c r="A599" s="19"/>
      <c r="B599" s="18"/>
      <c r="C599" s="18"/>
      <c r="D599" s="18"/>
      <c r="E599" s="99"/>
      <c r="F599" s="99"/>
      <c r="G599" s="18"/>
      <c r="H599" s="18"/>
      <c r="I599" s="18"/>
      <c r="J599" s="18"/>
      <c r="K599" s="18"/>
      <c r="L599" s="18"/>
      <c r="M599" s="18"/>
      <c r="N599" s="18"/>
      <c r="O599" s="18"/>
      <c r="P599" s="18"/>
      <c r="Q599" s="18"/>
      <c r="R599" s="18"/>
      <c r="S599" s="18"/>
      <c r="T599" s="20"/>
      <c r="U599" s="20"/>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row>
    <row r="600" spans="1:52" ht="9.75" customHeight="1">
      <c r="A600" s="19"/>
      <c r="B600" s="18"/>
      <c r="C600" s="18"/>
      <c r="D600" s="18"/>
      <c r="E600" s="99"/>
      <c r="F600" s="99"/>
      <c r="G600" s="18"/>
      <c r="H600" s="18"/>
      <c r="I600" s="18"/>
      <c r="J600" s="18"/>
      <c r="K600" s="18"/>
      <c r="L600" s="18"/>
      <c r="M600" s="18"/>
      <c r="N600" s="18"/>
      <c r="O600" s="18"/>
      <c r="P600" s="18"/>
      <c r="Q600" s="18"/>
      <c r="R600" s="18"/>
      <c r="S600" s="18"/>
      <c r="T600" s="20"/>
      <c r="U600" s="20"/>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row>
    <row r="601" spans="1:52" ht="9.75" customHeight="1">
      <c r="A601" s="19"/>
      <c r="B601" s="18"/>
      <c r="C601" s="18"/>
      <c r="D601" s="18"/>
      <c r="E601" s="99"/>
      <c r="F601" s="99"/>
      <c r="G601" s="18"/>
      <c r="H601" s="18"/>
      <c r="I601" s="18"/>
      <c r="J601" s="18"/>
      <c r="K601" s="18"/>
      <c r="L601" s="18"/>
      <c r="M601" s="18"/>
      <c r="N601" s="18"/>
      <c r="O601" s="18"/>
      <c r="P601" s="18"/>
      <c r="Q601" s="18"/>
      <c r="R601" s="18"/>
      <c r="S601" s="18"/>
      <c r="T601" s="20"/>
      <c r="U601" s="20"/>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row>
    <row r="602" spans="1:52" ht="9.75" customHeight="1">
      <c r="A602" s="19"/>
      <c r="B602" s="18"/>
      <c r="C602" s="18"/>
      <c r="D602" s="18"/>
      <c r="E602" s="99"/>
      <c r="F602" s="99"/>
      <c r="G602" s="18"/>
      <c r="H602" s="18"/>
      <c r="I602" s="18"/>
      <c r="J602" s="18"/>
      <c r="K602" s="18"/>
      <c r="L602" s="18"/>
      <c r="M602" s="18"/>
      <c r="N602" s="18"/>
      <c r="O602" s="18"/>
      <c r="P602" s="18"/>
      <c r="Q602" s="18"/>
      <c r="R602" s="18"/>
      <c r="S602" s="18"/>
      <c r="T602" s="20"/>
      <c r="U602" s="20"/>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row>
    <row r="603" spans="1:52" ht="9.75" customHeight="1">
      <c r="A603" s="19"/>
      <c r="B603" s="18"/>
      <c r="C603" s="18"/>
      <c r="D603" s="18"/>
      <c r="E603" s="99"/>
      <c r="F603" s="99"/>
      <c r="G603" s="18"/>
      <c r="H603" s="18"/>
      <c r="I603" s="18"/>
      <c r="J603" s="18"/>
      <c r="K603" s="18"/>
      <c r="L603" s="18"/>
      <c r="M603" s="18"/>
      <c r="N603" s="18"/>
      <c r="O603" s="18"/>
      <c r="P603" s="18"/>
      <c r="Q603" s="18"/>
      <c r="R603" s="18"/>
      <c r="S603" s="18"/>
      <c r="T603" s="20"/>
      <c r="U603" s="20"/>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row>
    <row r="604" spans="1:52" ht="9.75" customHeight="1">
      <c r="A604" s="19"/>
      <c r="B604" s="18"/>
      <c r="C604" s="18"/>
      <c r="D604" s="18"/>
      <c r="E604" s="99"/>
      <c r="F604" s="99"/>
      <c r="G604" s="18"/>
      <c r="H604" s="18"/>
      <c r="I604" s="18"/>
      <c r="J604" s="18"/>
      <c r="K604" s="18"/>
      <c r="L604" s="18"/>
      <c r="M604" s="18"/>
      <c r="N604" s="18"/>
      <c r="O604" s="18"/>
      <c r="P604" s="18"/>
      <c r="Q604" s="18"/>
      <c r="R604" s="18"/>
      <c r="S604" s="18"/>
      <c r="T604" s="20"/>
      <c r="U604" s="20"/>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row>
    <row r="605" spans="1:52" ht="9.75" customHeight="1">
      <c r="A605" s="19"/>
      <c r="B605" s="18"/>
      <c r="C605" s="18"/>
      <c r="D605" s="18"/>
      <c r="E605" s="99"/>
      <c r="F605" s="99"/>
      <c r="G605" s="18"/>
      <c r="H605" s="18"/>
      <c r="I605" s="18"/>
      <c r="J605" s="18"/>
      <c r="K605" s="18"/>
      <c r="L605" s="18"/>
      <c r="M605" s="18"/>
      <c r="N605" s="18"/>
      <c r="O605" s="18"/>
      <c r="P605" s="18"/>
      <c r="Q605" s="18"/>
      <c r="R605" s="18"/>
      <c r="S605" s="18"/>
      <c r="T605" s="20"/>
      <c r="U605" s="20"/>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row>
    <row r="606" spans="1:52" ht="9.75" customHeight="1">
      <c r="A606" s="19"/>
      <c r="B606" s="18"/>
      <c r="C606" s="18"/>
      <c r="D606" s="18"/>
      <c r="E606" s="99"/>
      <c r="F606" s="99"/>
      <c r="G606" s="18"/>
      <c r="H606" s="18"/>
      <c r="I606" s="18"/>
      <c r="J606" s="18"/>
      <c r="K606" s="18"/>
      <c r="L606" s="18"/>
      <c r="M606" s="18"/>
      <c r="N606" s="18"/>
      <c r="O606" s="18"/>
      <c r="P606" s="18"/>
      <c r="Q606" s="18"/>
      <c r="R606" s="18"/>
      <c r="S606" s="18"/>
      <c r="T606" s="20"/>
      <c r="U606" s="20"/>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row>
    <row r="607" spans="1:52" ht="9.75" customHeight="1">
      <c r="A607" s="19"/>
      <c r="B607" s="18"/>
      <c r="C607" s="18"/>
      <c r="D607" s="18"/>
      <c r="E607" s="99"/>
      <c r="F607" s="99"/>
      <c r="G607" s="18"/>
      <c r="H607" s="18"/>
      <c r="I607" s="18"/>
      <c r="J607" s="18"/>
      <c r="K607" s="18"/>
      <c r="L607" s="18"/>
      <c r="M607" s="18"/>
      <c r="N607" s="18"/>
      <c r="O607" s="18"/>
      <c r="P607" s="18"/>
      <c r="Q607" s="18"/>
      <c r="R607" s="18"/>
      <c r="S607" s="18"/>
      <c r="T607" s="20"/>
      <c r="U607" s="20"/>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row>
    <row r="608" spans="1:52" ht="9.75" customHeight="1">
      <c r="A608" s="19"/>
      <c r="B608" s="18"/>
      <c r="C608" s="18"/>
      <c r="D608" s="18"/>
      <c r="E608" s="99"/>
      <c r="F608" s="99"/>
      <c r="G608" s="18"/>
      <c r="H608" s="18"/>
      <c r="I608" s="18"/>
      <c r="J608" s="18"/>
      <c r="K608" s="18"/>
      <c r="L608" s="18"/>
      <c r="M608" s="18"/>
      <c r="N608" s="18"/>
      <c r="O608" s="18"/>
      <c r="P608" s="18"/>
      <c r="Q608" s="18"/>
      <c r="R608" s="18"/>
      <c r="S608" s="18"/>
      <c r="T608" s="20"/>
      <c r="U608" s="20"/>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row>
    <row r="609" spans="1:52" ht="9.75" customHeight="1">
      <c r="A609" s="19"/>
      <c r="B609" s="18"/>
      <c r="C609" s="18"/>
      <c r="D609" s="18"/>
      <c r="E609" s="99"/>
      <c r="F609" s="99"/>
      <c r="G609" s="18"/>
      <c r="H609" s="18"/>
      <c r="I609" s="18"/>
      <c r="J609" s="18"/>
      <c r="K609" s="18"/>
      <c r="L609" s="18"/>
      <c r="M609" s="18"/>
      <c r="N609" s="18"/>
      <c r="O609" s="18"/>
      <c r="P609" s="18"/>
      <c r="Q609" s="18"/>
      <c r="R609" s="18"/>
      <c r="S609" s="18"/>
      <c r="T609" s="20"/>
      <c r="U609" s="20"/>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row>
    <row r="610" spans="1:52" ht="9.75" customHeight="1">
      <c r="A610" s="19"/>
      <c r="B610" s="18"/>
      <c r="C610" s="18"/>
      <c r="D610" s="18"/>
      <c r="E610" s="99"/>
      <c r="F610" s="99"/>
      <c r="G610" s="18"/>
      <c r="H610" s="18"/>
      <c r="I610" s="18"/>
      <c r="J610" s="18"/>
      <c r="K610" s="18"/>
      <c r="L610" s="18"/>
      <c r="M610" s="18"/>
      <c r="N610" s="18"/>
      <c r="O610" s="18"/>
      <c r="P610" s="18"/>
      <c r="Q610" s="18"/>
      <c r="R610" s="18"/>
      <c r="S610" s="18"/>
      <c r="T610" s="20"/>
      <c r="U610" s="20"/>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row>
    <row r="611" spans="1:52" ht="9.75" customHeight="1">
      <c r="A611" s="19"/>
      <c r="B611" s="18"/>
      <c r="C611" s="18"/>
      <c r="D611" s="18"/>
      <c r="E611" s="99"/>
      <c r="F611" s="99"/>
      <c r="G611" s="18"/>
      <c r="H611" s="18"/>
      <c r="I611" s="18"/>
      <c r="J611" s="18"/>
      <c r="K611" s="18"/>
      <c r="L611" s="18"/>
      <c r="M611" s="18"/>
      <c r="N611" s="18"/>
      <c r="O611" s="18"/>
      <c r="P611" s="18"/>
      <c r="Q611" s="18"/>
      <c r="R611" s="18"/>
      <c r="S611" s="18"/>
      <c r="T611" s="20"/>
      <c r="U611" s="20"/>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row>
    <row r="612" spans="1:52" ht="9.75" customHeight="1">
      <c r="A612" s="19"/>
      <c r="B612" s="18"/>
      <c r="C612" s="18"/>
      <c r="D612" s="18"/>
      <c r="E612" s="99"/>
      <c r="F612" s="99"/>
      <c r="G612" s="18"/>
      <c r="H612" s="18"/>
      <c r="I612" s="18"/>
      <c r="J612" s="18"/>
      <c r="K612" s="18"/>
      <c r="L612" s="18"/>
      <c r="M612" s="18"/>
      <c r="N612" s="18"/>
      <c r="O612" s="18"/>
      <c r="P612" s="18"/>
      <c r="Q612" s="18"/>
      <c r="R612" s="18"/>
      <c r="S612" s="18"/>
      <c r="T612" s="20"/>
      <c r="U612" s="20"/>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row>
    <row r="613" spans="1:52" ht="9.75" customHeight="1">
      <c r="A613" s="19"/>
      <c r="B613" s="18"/>
      <c r="C613" s="18"/>
      <c r="D613" s="18"/>
      <c r="E613" s="99"/>
      <c r="F613" s="99"/>
      <c r="G613" s="18"/>
      <c r="H613" s="18"/>
      <c r="I613" s="18"/>
      <c r="J613" s="18"/>
      <c r="K613" s="18"/>
      <c r="L613" s="18"/>
      <c r="M613" s="18"/>
      <c r="N613" s="18"/>
      <c r="O613" s="18"/>
      <c r="P613" s="18"/>
      <c r="Q613" s="18"/>
      <c r="R613" s="18"/>
      <c r="S613" s="18"/>
      <c r="T613" s="20"/>
      <c r="U613" s="20"/>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row>
    <row r="614" spans="1:52" ht="9.75" customHeight="1">
      <c r="A614" s="19"/>
      <c r="B614" s="18"/>
      <c r="C614" s="18"/>
      <c r="D614" s="18"/>
      <c r="E614" s="99"/>
      <c r="F614" s="99"/>
      <c r="G614" s="18"/>
      <c r="H614" s="18"/>
      <c r="I614" s="18"/>
      <c r="J614" s="18"/>
      <c r="K614" s="18"/>
      <c r="L614" s="18"/>
      <c r="M614" s="18"/>
      <c r="N614" s="18"/>
      <c r="O614" s="18"/>
      <c r="P614" s="18"/>
      <c r="Q614" s="18"/>
      <c r="R614" s="18"/>
      <c r="S614" s="18"/>
      <c r="T614" s="20"/>
      <c r="U614" s="20"/>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row>
    <row r="615" spans="1:52" ht="9.75" customHeight="1">
      <c r="A615" s="19"/>
      <c r="B615" s="18"/>
      <c r="C615" s="18"/>
      <c r="D615" s="18"/>
      <c r="E615" s="99"/>
      <c r="F615" s="99"/>
      <c r="G615" s="18"/>
      <c r="H615" s="18"/>
      <c r="I615" s="18"/>
      <c r="J615" s="18"/>
      <c r="K615" s="18"/>
      <c r="L615" s="18"/>
      <c r="M615" s="18"/>
      <c r="N615" s="18"/>
      <c r="O615" s="18"/>
      <c r="P615" s="18"/>
      <c r="Q615" s="18"/>
      <c r="R615" s="18"/>
      <c r="S615" s="18"/>
      <c r="T615" s="20"/>
      <c r="U615" s="20"/>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row>
    <row r="616" spans="1:52" ht="9.75" customHeight="1">
      <c r="A616" s="19"/>
      <c r="B616" s="18"/>
      <c r="C616" s="18"/>
      <c r="D616" s="18"/>
      <c r="E616" s="99"/>
      <c r="F616" s="99"/>
      <c r="G616" s="18"/>
      <c r="H616" s="18"/>
      <c r="I616" s="18"/>
      <c r="J616" s="18"/>
      <c r="K616" s="18"/>
      <c r="L616" s="18"/>
      <c r="M616" s="18"/>
      <c r="N616" s="18"/>
      <c r="O616" s="18"/>
      <c r="P616" s="18"/>
      <c r="Q616" s="18"/>
      <c r="R616" s="18"/>
      <c r="S616" s="18"/>
      <c r="T616" s="20"/>
      <c r="U616" s="20"/>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row>
    <row r="617" spans="1:52" ht="9.75" customHeight="1">
      <c r="A617" s="19"/>
      <c r="B617" s="18"/>
      <c r="C617" s="18"/>
      <c r="D617" s="18"/>
      <c r="E617" s="99"/>
      <c r="F617" s="99"/>
      <c r="G617" s="18"/>
      <c r="H617" s="18"/>
      <c r="I617" s="18"/>
      <c r="J617" s="18"/>
      <c r="K617" s="18"/>
      <c r="L617" s="18"/>
      <c r="M617" s="18"/>
      <c r="N617" s="18"/>
      <c r="O617" s="18"/>
      <c r="P617" s="18"/>
      <c r="Q617" s="18"/>
      <c r="R617" s="18"/>
      <c r="S617" s="18"/>
      <c r="T617" s="20"/>
      <c r="U617" s="20"/>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row>
    <row r="618" spans="1:52" ht="9.75" customHeight="1">
      <c r="A618" s="19"/>
      <c r="B618" s="18"/>
      <c r="C618" s="18"/>
      <c r="D618" s="18"/>
      <c r="E618" s="99"/>
      <c r="F618" s="99"/>
      <c r="G618" s="18"/>
      <c r="H618" s="18"/>
      <c r="I618" s="18"/>
      <c r="J618" s="18"/>
      <c r="K618" s="18"/>
      <c r="L618" s="18"/>
      <c r="M618" s="18"/>
      <c r="N618" s="18"/>
      <c r="O618" s="18"/>
      <c r="P618" s="18"/>
      <c r="Q618" s="18"/>
      <c r="R618" s="18"/>
      <c r="S618" s="18"/>
      <c r="T618" s="20"/>
      <c r="U618" s="20"/>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row>
    <row r="619" spans="1:52" ht="9.75" customHeight="1">
      <c r="A619" s="19"/>
      <c r="B619" s="18"/>
      <c r="C619" s="18"/>
      <c r="D619" s="18"/>
      <c r="E619" s="99"/>
      <c r="F619" s="99"/>
      <c r="G619" s="18"/>
      <c r="H619" s="18"/>
      <c r="I619" s="18"/>
      <c r="J619" s="18"/>
      <c r="K619" s="18"/>
      <c r="L619" s="18"/>
      <c r="M619" s="18"/>
      <c r="N619" s="18"/>
      <c r="O619" s="18"/>
      <c r="P619" s="18"/>
      <c r="Q619" s="18"/>
      <c r="R619" s="18"/>
      <c r="S619" s="18"/>
      <c r="T619" s="20"/>
      <c r="U619" s="20"/>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row>
    <row r="620" spans="1:52" ht="9.75" customHeight="1">
      <c r="A620" s="19"/>
      <c r="B620" s="18"/>
      <c r="C620" s="18"/>
      <c r="D620" s="18"/>
      <c r="E620" s="99"/>
      <c r="F620" s="99"/>
      <c r="G620" s="18"/>
      <c r="H620" s="18"/>
      <c r="I620" s="18"/>
      <c r="J620" s="18"/>
      <c r="K620" s="18"/>
      <c r="L620" s="18"/>
      <c r="M620" s="18"/>
      <c r="N620" s="18"/>
      <c r="O620" s="18"/>
      <c r="P620" s="18"/>
      <c r="Q620" s="18"/>
      <c r="R620" s="18"/>
      <c r="S620" s="18"/>
      <c r="T620" s="20"/>
      <c r="U620" s="20"/>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row>
    <row r="621" spans="1:52" ht="9.75" customHeight="1">
      <c r="A621" s="19"/>
      <c r="B621" s="18"/>
      <c r="C621" s="18"/>
      <c r="D621" s="18"/>
      <c r="E621" s="99"/>
      <c r="F621" s="99"/>
      <c r="G621" s="18"/>
      <c r="H621" s="18"/>
      <c r="I621" s="18"/>
      <c r="J621" s="18"/>
      <c r="K621" s="18"/>
      <c r="L621" s="18"/>
      <c r="M621" s="18"/>
      <c r="N621" s="18"/>
      <c r="O621" s="18"/>
      <c r="P621" s="18"/>
      <c r="Q621" s="18"/>
      <c r="R621" s="18"/>
      <c r="S621" s="18"/>
      <c r="T621" s="20"/>
      <c r="U621" s="20"/>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row>
    <row r="622" spans="1:52" ht="9.75" customHeight="1">
      <c r="A622" s="19"/>
      <c r="B622" s="18"/>
      <c r="C622" s="18"/>
      <c r="D622" s="18"/>
      <c r="E622" s="99"/>
      <c r="F622" s="99"/>
      <c r="G622" s="18"/>
      <c r="H622" s="18"/>
      <c r="I622" s="18"/>
      <c r="J622" s="18"/>
      <c r="K622" s="18"/>
      <c r="L622" s="18"/>
      <c r="M622" s="18"/>
      <c r="N622" s="18"/>
      <c r="O622" s="18"/>
      <c r="P622" s="18"/>
      <c r="Q622" s="18"/>
      <c r="R622" s="18"/>
      <c r="S622" s="18"/>
      <c r="T622" s="20"/>
      <c r="U622" s="20"/>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row>
    <row r="623" spans="1:52" ht="9.75" customHeight="1">
      <c r="A623" s="19"/>
      <c r="B623" s="18"/>
      <c r="C623" s="18"/>
      <c r="D623" s="18"/>
      <c r="E623" s="99"/>
      <c r="F623" s="99"/>
      <c r="G623" s="18"/>
      <c r="H623" s="18"/>
      <c r="I623" s="18"/>
      <c r="J623" s="18"/>
      <c r="K623" s="18"/>
      <c r="L623" s="18"/>
      <c r="M623" s="18"/>
      <c r="N623" s="18"/>
      <c r="O623" s="18"/>
      <c r="P623" s="18"/>
      <c r="Q623" s="18"/>
      <c r="R623" s="18"/>
      <c r="S623" s="18"/>
      <c r="T623" s="20"/>
      <c r="U623" s="20"/>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row>
    <row r="624" spans="1:52" ht="9.75" customHeight="1">
      <c r="A624" s="19"/>
      <c r="B624" s="18"/>
      <c r="C624" s="18"/>
      <c r="D624" s="18"/>
      <c r="E624" s="99"/>
      <c r="F624" s="99"/>
      <c r="G624" s="18"/>
      <c r="H624" s="18"/>
      <c r="I624" s="18"/>
      <c r="J624" s="18"/>
      <c r="K624" s="18"/>
      <c r="L624" s="18"/>
      <c r="M624" s="18"/>
      <c r="N624" s="18"/>
      <c r="O624" s="18"/>
      <c r="P624" s="18"/>
      <c r="Q624" s="18"/>
      <c r="R624" s="18"/>
      <c r="S624" s="18"/>
      <c r="T624" s="20"/>
      <c r="U624" s="20"/>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row>
    <row r="625" spans="1:52" ht="9.75" customHeight="1">
      <c r="A625" s="19"/>
      <c r="B625" s="18"/>
      <c r="C625" s="18"/>
      <c r="D625" s="18"/>
      <c r="E625" s="99"/>
      <c r="F625" s="99"/>
      <c r="G625" s="18"/>
      <c r="H625" s="18"/>
      <c r="I625" s="18"/>
      <c r="J625" s="18"/>
      <c r="K625" s="18"/>
      <c r="L625" s="18"/>
      <c r="M625" s="18"/>
      <c r="N625" s="18"/>
      <c r="O625" s="18"/>
      <c r="P625" s="18"/>
      <c r="Q625" s="18"/>
      <c r="R625" s="18"/>
      <c r="S625" s="18"/>
      <c r="T625" s="20"/>
      <c r="U625" s="20"/>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row>
    <row r="626" spans="1:52" ht="9.75" customHeight="1">
      <c r="A626" s="19"/>
      <c r="B626" s="18"/>
      <c r="C626" s="18"/>
      <c r="D626" s="18"/>
      <c r="E626" s="99"/>
      <c r="F626" s="99"/>
      <c r="G626" s="18"/>
      <c r="H626" s="18"/>
      <c r="I626" s="18"/>
      <c r="J626" s="18"/>
      <c r="K626" s="18"/>
      <c r="L626" s="18"/>
      <c r="M626" s="18"/>
      <c r="N626" s="18"/>
      <c r="O626" s="18"/>
      <c r="P626" s="18"/>
      <c r="Q626" s="18"/>
      <c r="R626" s="18"/>
      <c r="S626" s="18"/>
      <c r="T626" s="20"/>
      <c r="U626" s="20"/>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row>
    <row r="627" spans="1:52" ht="9.75" customHeight="1">
      <c r="A627" s="19"/>
      <c r="B627" s="18"/>
      <c r="C627" s="18"/>
      <c r="D627" s="18"/>
      <c r="E627" s="99"/>
      <c r="F627" s="99"/>
      <c r="G627" s="18"/>
      <c r="H627" s="18"/>
      <c r="I627" s="18"/>
      <c r="J627" s="18"/>
      <c r="K627" s="18"/>
      <c r="L627" s="18"/>
      <c r="M627" s="18"/>
      <c r="N627" s="18"/>
      <c r="O627" s="18"/>
      <c r="P627" s="18"/>
      <c r="Q627" s="18"/>
      <c r="R627" s="18"/>
      <c r="S627" s="18"/>
      <c r="T627" s="20"/>
      <c r="U627" s="20"/>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row>
    <row r="628" spans="1:52" ht="9.75" customHeight="1">
      <c r="A628" s="19"/>
      <c r="B628" s="18"/>
      <c r="C628" s="18"/>
      <c r="D628" s="18"/>
      <c r="E628" s="99"/>
      <c r="F628" s="99"/>
      <c r="G628" s="18"/>
      <c r="H628" s="18"/>
      <c r="I628" s="18"/>
      <c r="J628" s="18"/>
      <c r="K628" s="18"/>
      <c r="L628" s="18"/>
      <c r="M628" s="18"/>
      <c r="N628" s="18"/>
      <c r="O628" s="18"/>
      <c r="P628" s="18"/>
      <c r="Q628" s="18"/>
      <c r="R628" s="18"/>
      <c r="S628" s="18"/>
      <c r="T628" s="20"/>
      <c r="U628" s="20"/>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row>
    <row r="629" spans="1:52" ht="9.75" customHeight="1">
      <c r="A629" s="19"/>
      <c r="B629" s="18"/>
      <c r="C629" s="18"/>
      <c r="D629" s="18"/>
      <c r="E629" s="99"/>
      <c r="F629" s="99"/>
      <c r="G629" s="18"/>
      <c r="H629" s="18"/>
      <c r="I629" s="18"/>
      <c r="J629" s="18"/>
      <c r="K629" s="18"/>
      <c r="L629" s="18"/>
      <c r="M629" s="18"/>
      <c r="N629" s="18"/>
      <c r="O629" s="18"/>
      <c r="P629" s="18"/>
      <c r="Q629" s="18"/>
      <c r="R629" s="18"/>
      <c r="S629" s="18"/>
      <c r="T629" s="20"/>
      <c r="U629" s="20"/>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row>
    <row r="630" spans="1:52" ht="9.75" customHeight="1">
      <c r="A630" s="19"/>
      <c r="B630" s="18"/>
      <c r="C630" s="18"/>
      <c r="D630" s="18"/>
      <c r="E630" s="99"/>
      <c r="F630" s="99"/>
      <c r="G630" s="18"/>
      <c r="H630" s="18"/>
      <c r="I630" s="18"/>
      <c r="J630" s="18"/>
      <c r="K630" s="18"/>
      <c r="L630" s="18"/>
      <c r="M630" s="18"/>
      <c r="N630" s="18"/>
      <c r="O630" s="18"/>
      <c r="P630" s="18"/>
      <c r="Q630" s="18"/>
      <c r="R630" s="18"/>
      <c r="S630" s="18"/>
      <c r="T630" s="20"/>
      <c r="U630" s="20"/>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row>
    <row r="631" spans="1:52" ht="9.75" customHeight="1">
      <c r="A631" s="19"/>
      <c r="B631" s="18"/>
      <c r="C631" s="18"/>
      <c r="D631" s="18"/>
      <c r="E631" s="99"/>
      <c r="F631" s="99"/>
      <c r="G631" s="18"/>
      <c r="H631" s="18"/>
      <c r="I631" s="18"/>
      <c r="J631" s="18"/>
      <c r="K631" s="18"/>
      <c r="L631" s="18"/>
      <c r="M631" s="18"/>
      <c r="N631" s="18"/>
      <c r="O631" s="18"/>
      <c r="P631" s="18"/>
      <c r="Q631" s="18"/>
      <c r="R631" s="18"/>
      <c r="S631" s="18"/>
      <c r="T631" s="20"/>
      <c r="U631" s="20"/>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row>
    <row r="632" spans="1:52" ht="9.75" customHeight="1">
      <c r="A632" s="19"/>
      <c r="B632" s="18"/>
      <c r="C632" s="18"/>
      <c r="D632" s="18"/>
      <c r="E632" s="99"/>
      <c r="F632" s="99"/>
      <c r="G632" s="18"/>
      <c r="H632" s="18"/>
      <c r="I632" s="18"/>
      <c r="J632" s="18"/>
      <c r="K632" s="18"/>
      <c r="L632" s="18"/>
      <c r="M632" s="18"/>
      <c r="N632" s="18"/>
      <c r="O632" s="18"/>
      <c r="P632" s="18"/>
      <c r="Q632" s="18"/>
      <c r="R632" s="18"/>
      <c r="S632" s="18"/>
      <c r="T632" s="20"/>
      <c r="U632" s="20"/>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row>
    <row r="633" spans="1:52" ht="9.75" customHeight="1">
      <c r="A633" s="19"/>
      <c r="B633" s="18"/>
      <c r="C633" s="18"/>
      <c r="D633" s="18"/>
      <c r="E633" s="99"/>
      <c r="F633" s="99"/>
      <c r="G633" s="18"/>
      <c r="H633" s="18"/>
      <c r="I633" s="18"/>
      <c r="J633" s="18"/>
      <c r="K633" s="18"/>
      <c r="L633" s="18"/>
      <c r="M633" s="18"/>
      <c r="N633" s="18"/>
      <c r="O633" s="18"/>
      <c r="P633" s="18"/>
      <c r="Q633" s="18"/>
      <c r="R633" s="18"/>
      <c r="S633" s="18"/>
      <c r="T633" s="20"/>
      <c r="U633" s="20"/>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row>
    <row r="634" spans="1:52" ht="9.75" customHeight="1">
      <c r="A634" s="19"/>
      <c r="B634" s="18"/>
      <c r="C634" s="18"/>
      <c r="D634" s="18"/>
      <c r="E634" s="99"/>
      <c r="F634" s="99"/>
      <c r="G634" s="18"/>
      <c r="H634" s="18"/>
      <c r="I634" s="18"/>
      <c r="J634" s="18"/>
      <c r="K634" s="18"/>
      <c r="L634" s="18"/>
      <c r="M634" s="18"/>
      <c r="N634" s="18"/>
      <c r="O634" s="18"/>
      <c r="P634" s="18"/>
      <c r="Q634" s="18"/>
      <c r="R634" s="18"/>
      <c r="S634" s="18"/>
      <c r="T634" s="20"/>
      <c r="U634" s="20"/>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row>
    <row r="635" spans="1:52" ht="9.75" customHeight="1">
      <c r="A635" s="19"/>
      <c r="B635" s="18"/>
      <c r="C635" s="18"/>
      <c r="D635" s="18"/>
      <c r="E635" s="99"/>
      <c r="F635" s="99"/>
      <c r="G635" s="18"/>
      <c r="H635" s="18"/>
      <c r="I635" s="18"/>
      <c r="J635" s="18"/>
      <c r="K635" s="18"/>
      <c r="L635" s="18"/>
      <c r="M635" s="18"/>
      <c r="N635" s="18"/>
      <c r="O635" s="18"/>
      <c r="P635" s="18"/>
      <c r="Q635" s="18"/>
      <c r="R635" s="18"/>
      <c r="S635" s="18"/>
      <c r="T635" s="20"/>
      <c r="U635" s="20"/>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row>
    <row r="636" spans="1:52" ht="9.75" customHeight="1">
      <c r="A636" s="19"/>
      <c r="B636" s="18"/>
      <c r="C636" s="18"/>
      <c r="D636" s="18"/>
      <c r="E636" s="99"/>
      <c r="F636" s="99"/>
      <c r="G636" s="18"/>
      <c r="H636" s="18"/>
      <c r="I636" s="18"/>
      <c r="J636" s="18"/>
      <c r="K636" s="18"/>
      <c r="L636" s="18"/>
      <c r="M636" s="18"/>
      <c r="N636" s="18"/>
      <c r="O636" s="18"/>
      <c r="P636" s="18"/>
      <c r="Q636" s="18"/>
      <c r="R636" s="18"/>
      <c r="S636" s="18"/>
      <c r="T636" s="20"/>
      <c r="U636" s="20"/>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row>
    <row r="637" spans="1:52" ht="9.75" customHeight="1">
      <c r="A637" s="19"/>
      <c r="B637" s="18"/>
      <c r="C637" s="18"/>
      <c r="D637" s="18"/>
      <c r="E637" s="99"/>
      <c r="F637" s="99"/>
      <c r="G637" s="18"/>
      <c r="H637" s="18"/>
      <c r="I637" s="18"/>
      <c r="J637" s="18"/>
      <c r="K637" s="18"/>
      <c r="L637" s="18"/>
      <c r="M637" s="18"/>
      <c r="N637" s="18"/>
      <c r="O637" s="18"/>
      <c r="P637" s="18"/>
      <c r="Q637" s="18"/>
      <c r="R637" s="18"/>
      <c r="S637" s="18"/>
      <c r="T637" s="20"/>
      <c r="U637" s="20"/>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row>
    <row r="638" spans="1:52" ht="9.75" customHeight="1">
      <c r="A638" s="19"/>
      <c r="B638" s="18"/>
      <c r="C638" s="18"/>
      <c r="D638" s="18"/>
      <c r="E638" s="99"/>
      <c r="F638" s="99"/>
      <c r="G638" s="18"/>
      <c r="H638" s="18"/>
      <c r="I638" s="18"/>
      <c r="J638" s="18"/>
      <c r="K638" s="18"/>
      <c r="L638" s="18"/>
      <c r="M638" s="18"/>
      <c r="N638" s="18"/>
      <c r="O638" s="18"/>
      <c r="P638" s="18"/>
      <c r="Q638" s="18"/>
      <c r="R638" s="18"/>
      <c r="S638" s="18"/>
      <c r="T638" s="20"/>
      <c r="U638" s="20"/>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row>
    <row r="639" spans="1:52" ht="9.75" customHeight="1">
      <c r="A639" s="19"/>
      <c r="B639" s="18"/>
      <c r="C639" s="18"/>
      <c r="D639" s="18"/>
      <c r="E639" s="99"/>
      <c r="F639" s="99"/>
      <c r="G639" s="18"/>
      <c r="H639" s="18"/>
      <c r="I639" s="18"/>
      <c r="J639" s="18"/>
      <c r="K639" s="18"/>
      <c r="L639" s="18"/>
      <c r="M639" s="18"/>
      <c r="N639" s="18"/>
      <c r="O639" s="18"/>
      <c r="P639" s="18"/>
      <c r="Q639" s="18"/>
      <c r="R639" s="18"/>
      <c r="S639" s="18"/>
      <c r="T639" s="20"/>
      <c r="U639" s="20"/>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row>
    <row r="640" spans="1:52" ht="9.75" customHeight="1">
      <c r="A640" s="19"/>
      <c r="B640" s="18"/>
      <c r="C640" s="18"/>
      <c r="D640" s="18"/>
      <c r="E640" s="99"/>
      <c r="F640" s="99"/>
      <c r="G640" s="18"/>
      <c r="H640" s="18"/>
      <c r="I640" s="18"/>
      <c r="J640" s="18"/>
      <c r="K640" s="18"/>
      <c r="L640" s="18"/>
      <c r="M640" s="18"/>
      <c r="N640" s="18"/>
      <c r="O640" s="18"/>
      <c r="P640" s="18"/>
      <c r="Q640" s="18"/>
      <c r="R640" s="18"/>
      <c r="S640" s="18"/>
      <c r="T640" s="20"/>
      <c r="U640" s="20"/>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row>
    <row r="641" spans="1:52" ht="9.75" customHeight="1">
      <c r="A641" s="19"/>
      <c r="B641" s="18"/>
      <c r="C641" s="18"/>
      <c r="D641" s="18"/>
      <c r="E641" s="99"/>
      <c r="F641" s="99"/>
      <c r="G641" s="18"/>
      <c r="H641" s="18"/>
      <c r="I641" s="18"/>
      <c r="J641" s="18"/>
      <c r="K641" s="18"/>
      <c r="L641" s="18"/>
      <c r="M641" s="18"/>
      <c r="N641" s="18"/>
      <c r="O641" s="18"/>
      <c r="P641" s="18"/>
      <c r="Q641" s="18"/>
      <c r="R641" s="18"/>
      <c r="S641" s="18"/>
      <c r="T641" s="20"/>
      <c r="U641" s="20"/>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row>
    <row r="642" spans="1:52" ht="9.75" customHeight="1">
      <c r="A642" s="19"/>
      <c r="B642" s="18"/>
      <c r="C642" s="18"/>
      <c r="D642" s="18"/>
      <c r="E642" s="99"/>
      <c r="F642" s="99"/>
      <c r="G642" s="18"/>
      <c r="H642" s="18"/>
      <c r="I642" s="18"/>
      <c r="J642" s="18"/>
      <c r="K642" s="18"/>
      <c r="L642" s="18"/>
      <c r="M642" s="18"/>
      <c r="N642" s="18"/>
      <c r="O642" s="18"/>
      <c r="P642" s="18"/>
      <c r="Q642" s="18"/>
      <c r="R642" s="18"/>
      <c r="S642" s="18"/>
      <c r="T642" s="20"/>
      <c r="U642" s="20"/>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row>
    <row r="643" spans="1:52" ht="9.75" customHeight="1">
      <c r="A643" s="19"/>
      <c r="B643" s="18"/>
      <c r="C643" s="18"/>
      <c r="D643" s="18"/>
      <c r="E643" s="99"/>
      <c r="F643" s="99"/>
      <c r="G643" s="18"/>
      <c r="H643" s="18"/>
      <c r="I643" s="18"/>
      <c r="J643" s="18"/>
      <c r="K643" s="18"/>
      <c r="L643" s="18"/>
      <c r="M643" s="18"/>
      <c r="N643" s="18"/>
      <c r="O643" s="18"/>
      <c r="P643" s="18"/>
      <c r="Q643" s="18"/>
      <c r="R643" s="18"/>
      <c r="S643" s="18"/>
      <c r="T643" s="20"/>
      <c r="U643" s="20"/>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row>
    <row r="644" spans="1:52" ht="9.75" customHeight="1">
      <c r="A644" s="19"/>
      <c r="B644" s="18"/>
      <c r="C644" s="18"/>
      <c r="D644" s="18"/>
      <c r="E644" s="99"/>
      <c r="F644" s="99"/>
      <c r="G644" s="18"/>
      <c r="H644" s="18"/>
      <c r="I644" s="18"/>
      <c r="J644" s="18"/>
      <c r="K644" s="18"/>
      <c r="L644" s="18"/>
      <c r="M644" s="18"/>
      <c r="N644" s="18"/>
      <c r="O644" s="18"/>
      <c r="P644" s="18"/>
      <c r="Q644" s="18"/>
      <c r="R644" s="18"/>
      <c r="S644" s="18"/>
      <c r="T644" s="20"/>
      <c r="U644" s="20"/>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row>
    <row r="645" spans="1:52" ht="9.75" customHeight="1">
      <c r="A645" s="19"/>
      <c r="B645" s="18"/>
      <c r="C645" s="18"/>
      <c r="D645" s="18"/>
      <c r="E645" s="99"/>
      <c r="F645" s="99"/>
      <c r="G645" s="18"/>
      <c r="H645" s="18"/>
      <c r="I645" s="18"/>
      <c r="J645" s="18"/>
      <c r="K645" s="18"/>
      <c r="L645" s="18"/>
      <c r="M645" s="18"/>
      <c r="N645" s="18"/>
      <c r="O645" s="18"/>
      <c r="P645" s="18"/>
      <c r="Q645" s="18"/>
      <c r="R645" s="18"/>
      <c r="S645" s="18"/>
      <c r="T645" s="20"/>
      <c r="U645" s="20"/>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row>
    <row r="646" spans="1:52" ht="9.75" customHeight="1">
      <c r="A646" s="19"/>
      <c r="B646" s="18"/>
      <c r="C646" s="18"/>
      <c r="D646" s="18"/>
      <c r="E646" s="99"/>
      <c r="F646" s="99"/>
      <c r="G646" s="18"/>
      <c r="H646" s="18"/>
      <c r="I646" s="18"/>
      <c r="J646" s="18"/>
      <c r="K646" s="18"/>
      <c r="L646" s="18"/>
      <c r="M646" s="18"/>
      <c r="N646" s="18"/>
      <c r="O646" s="18"/>
      <c r="P646" s="18"/>
      <c r="Q646" s="18"/>
      <c r="R646" s="18"/>
      <c r="S646" s="18"/>
      <c r="T646" s="20"/>
      <c r="U646" s="20"/>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row>
    <row r="647" spans="1:52" ht="9.75" customHeight="1">
      <c r="A647" s="19"/>
      <c r="B647" s="18"/>
      <c r="C647" s="18"/>
      <c r="D647" s="18"/>
      <c r="E647" s="99"/>
      <c r="F647" s="99"/>
      <c r="G647" s="18"/>
      <c r="H647" s="18"/>
      <c r="I647" s="18"/>
      <c r="J647" s="18"/>
      <c r="K647" s="18"/>
      <c r="L647" s="18"/>
      <c r="M647" s="18"/>
      <c r="N647" s="18"/>
      <c r="O647" s="18"/>
      <c r="P647" s="18"/>
      <c r="Q647" s="18"/>
      <c r="R647" s="18"/>
      <c r="S647" s="18"/>
      <c r="T647" s="20"/>
      <c r="U647" s="20"/>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row>
    <row r="648" spans="1:52" ht="9.75" customHeight="1">
      <c r="A648" s="19"/>
      <c r="B648" s="18"/>
      <c r="C648" s="18"/>
      <c r="D648" s="18"/>
      <c r="E648" s="99"/>
      <c r="F648" s="99"/>
      <c r="G648" s="18"/>
      <c r="H648" s="18"/>
      <c r="I648" s="18"/>
      <c r="J648" s="18"/>
      <c r="K648" s="18"/>
      <c r="L648" s="18"/>
      <c r="M648" s="18"/>
      <c r="N648" s="18"/>
      <c r="O648" s="18"/>
      <c r="P648" s="18"/>
      <c r="Q648" s="18"/>
      <c r="R648" s="18"/>
      <c r="S648" s="18"/>
      <c r="T648" s="20"/>
      <c r="U648" s="20"/>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row>
    <row r="649" spans="1:52" ht="9.75" customHeight="1">
      <c r="A649" s="19"/>
      <c r="B649" s="18"/>
      <c r="C649" s="18"/>
      <c r="D649" s="18"/>
      <c r="E649" s="99"/>
      <c r="F649" s="99"/>
      <c r="G649" s="18"/>
      <c r="H649" s="18"/>
      <c r="I649" s="18"/>
      <c r="J649" s="18"/>
      <c r="K649" s="18"/>
      <c r="L649" s="18"/>
      <c r="M649" s="18"/>
      <c r="N649" s="18"/>
      <c r="O649" s="18"/>
      <c r="P649" s="18"/>
      <c r="Q649" s="18"/>
      <c r="R649" s="18"/>
      <c r="S649" s="18"/>
      <c r="T649" s="20"/>
      <c r="U649" s="20"/>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row>
    <row r="650" spans="1:52" ht="9.75" customHeight="1">
      <c r="A650" s="19"/>
      <c r="B650" s="18"/>
      <c r="C650" s="18"/>
      <c r="D650" s="18"/>
      <c r="E650" s="99"/>
      <c r="F650" s="99"/>
      <c r="G650" s="18"/>
      <c r="H650" s="18"/>
      <c r="I650" s="18"/>
      <c r="J650" s="18"/>
      <c r="K650" s="18"/>
      <c r="L650" s="18"/>
      <c r="M650" s="18"/>
      <c r="N650" s="18"/>
      <c r="O650" s="18"/>
      <c r="P650" s="18"/>
      <c r="Q650" s="18"/>
      <c r="R650" s="18"/>
      <c r="S650" s="18"/>
      <c r="T650" s="20"/>
      <c r="U650" s="20"/>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row>
    <row r="651" spans="1:52" ht="9.75" customHeight="1">
      <c r="A651" s="19"/>
      <c r="B651" s="18"/>
      <c r="C651" s="18"/>
      <c r="D651" s="18"/>
      <c r="E651" s="99"/>
      <c r="F651" s="99"/>
      <c r="G651" s="18"/>
      <c r="H651" s="18"/>
      <c r="I651" s="18"/>
      <c r="J651" s="18"/>
      <c r="K651" s="18"/>
      <c r="L651" s="18"/>
      <c r="M651" s="18"/>
      <c r="N651" s="18"/>
      <c r="O651" s="18"/>
      <c r="P651" s="18"/>
      <c r="Q651" s="18"/>
      <c r="R651" s="18"/>
      <c r="S651" s="18"/>
      <c r="T651" s="20"/>
      <c r="U651" s="20"/>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row>
    <row r="652" spans="1:52" ht="9.75" customHeight="1">
      <c r="A652" s="19"/>
      <c r="B652" s="18"/>
      <c r="C652" s="18"/>
      <c r="D652" s="18"/>
      <c r="E652" s="99"/>
      <c r="F652" s="99"/>
      <c r="G652" s="18"/>
      <c r="H652" s="18"/>
      <c r="I652" s="18"/>
      <c r="J652" s="18"/>
      <c r="K652" s="18"/>
      <c r="L652" s="18"/>
      <c r="M652" s="18"/>
      <c r="N652" s="18"/>
      <c r="O652" s="18"/>
      <c r="P652" s="18"/>
      <c r="Q652" s="18"/>
      <c r="R652" s="18"/>
      <c r="S652" s="18"/>
      <c r="T652" s="20"/>
      <c r="U652" s="20"/>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row>
    <row r="653" spans="1:52" ht="9.75" customHeight="1">
      <c r="A653" s="19"/>
      <c r="B653" s="18"/>
      <c r="C653" s="18"/>
      <c r="D653" s="18"/>
      <c r="E653" s="99"/>
      <c r="F653" s="99"/>
      <c r="G653" s="18"/>
      <c r="H653" s="18"/>
      <c r="I653" s="18"/>
      <c r="J653" s="18"/>
      <c r="K653" s="18"/>
      <c r="L653" s="18"/>
      <c r="M653" s="18"/>
      <c r="N653" s="18"/>
      <c r="O653" s="18"/>
      <c r="P653" s="18"/>
      <c r="Q653" s="18"/>
      <c r="R653" s="18"/>
      <c r="S653" s="18"/>
      <c r="T653" s="20"/>
      <c r="U653" s="20"/>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row>
    <row r="654" spans="1:52" ht="9.75" customHeight="1">
      <c r="A654" s="19"/>
      <c r="B654" s="18"/>
      <c r="C654" s="18"/>
      <c r="D654" s="18"/>
      <c r="E654" s="99"/>
      <c r="F654" s="99"/>
      <c r="G654" s="18"/>
      <c r="H654" s="18"/>
      <c r="I654" s="18"/>
      <c r="J654" s="18"/>
      <c r="K654" s="18"/>
      <c r="L654" s="18"/>
      <c r="M654" s="18"/>
      <c r="N654" s="18"/>
      <c r="O654" s="18"/>
      <c r="P654" s="18"/>
      <c r="Q654" s="18"/>
      <c r="R654" s="18"/>
      <c r="S654" s="18"/>
      <c r="T654" s="20"/>
      <c r="U654" s="20"/>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row>
    <row r="655" spans="1:52" ht="9.75" customHeight="1">
      <c r="A655" s="19"/>
      <c r="B655" s="18"/>
      <c r="C655" s="18"/>
      <c r="D655" s="18"/>
      <c r="E655" s="99"/>
      <c r="F655" s="99"/>
      <c r="G655" s="18"/>
      <c r="H655" s="18"/>
      <c r="I655" s="18"/>
      <c r="J655" s="18"/>
      <c r="K655" s="18"/>
      <c r="L655" s="18"/>
      <c r="M655" s="18"/>
      <c r="N655" s="18"/>
      <c r="O655" s="18"/>
      <c r="P655" s="18"/>
      <c r="Q655" s="18"/>
      <c r="R655" s="18"/>
      <c r="S655" s="18"/>
      <c r="T655" s="20"/>
      <c r="U655" s="20"/>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row>
    <row r="656" spans="1:52" ht="9.75" customHeight="1">
      <c r="A656" s="19"/>
      <c r="B656" s="18"/>
      <c r="C656" s="18"/>
      <c r="D656" s="18"/>
      <c r="E656" s="99"/>
      <c r="F656" s="99"/>
      <c r="G656" s="18"/>
      <c r="H656" s="18"/>
      <c r="I656" s="18"/>
      <c r="J656" s="18"/>
      <c r="K656" s="18"/>
      <c r="L656" s="18"/>
      <c r="M656" s="18"/>
      <c r="N656" s="18"/>
      <c r="O656" s="18"/>
      <c r="P656" s="18"/>
      <c r="Q656" s="18"/>
      <c r="R656" s="18"/>
      <c r="S656" s="18"/>
      <c r="T656" s="20"/>
      <c r="U656" s="20"/>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row>
    <row r="657" spans="1:52" ht="9.75" customHeight="1">
      <c r="A657" s="19"/>
      <c r="B657" s="18"/>
      <c r="C657" s="18"/>
      <c r="D657" s="18"/>
      <c r="E657" s="99"/>
      <c r="F657" s="99"/>
      <c r="G657" s="18"/>
      <c r="H657" s="18"/>
      <c r="I657" s="18"/>
      <c r="J657" s="18"/>
      <c r="K657" s="18"/>
      <c r="L657" s="18"/>
      <c r="M657" s="18"/>
      <c r="N657" s="18"/>
      <c r="O657" s="18"/>
      <c r="P657" s="18"/>
      <c r="Q657" s="18"/>
      <c r="R657" s="18"/>
      <c r="S657" s="18"/>
      <c r="T657" s="20"/>
      <c r="U657" s="20"/>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row>
    <row r="658" spans="1:52" ht="9.75" customHeight="1">
      <c r="A658" s="19"/>
      <c r="B658" s="18"/>
      <c r="C658" s="18"/>
      <c r="D658" s="18"/>
      <c r="E658" s="99"/>
      <c r="F658" s="99"/>
      <c r="G658" s="18"/>
      <c r="H658" s="18"/>
      <c r="I658" s="18"/>
      <c r="J658" s="18"/>
      <c r="K658" s="18"/>
      <c r="L658" s="18"/>
      <c r="M658" s="18"/>
      <c r="N658" s="18"/>
      <c r="O658" s="18"/>
      <c r="P658" s="18"/>
      <c r="Q658" s="18"/>
      <c r="R658" s="18"/>
      <c r="S658" s="18"/>
      <c r="T658" s="20"/>
      <c r="U658" s="20"/>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row>
    <row r="659" spans="1:52" ht="9.75" customHeight="1">
      <c r="A659" s="19"/>
      <c r="B659" s="18"/>
      <c r="C659" s="18"/>
      <c r="D659" s="18"/>
      <c r="E659" s="99"/>
      <c r="F659" s="99"/>
      <c r="G659" s="18"/>
      <c r="H659" s="18"/>
      <c r="I659" s="18"/>
      <c r="J659" s="18"/>
      <c r="K659" s="18"/>
      <c r="L659" s="18"/>
      <c r="M659" s="18"/>
      <c r="N659" s="18"/>
      <c r="O659" s="18"/>
      <c r="P659" s="18"/>
      <c r="Q659" s="18"/>
      <c r="R659" s="18"/>
      <c r="S659" s="18"/>
      <c r="T659" s="20"/>
      <c r="U659" s="20"/>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row>
    <row r="660" spans="1:52" ht="9.75" customHeight="1">
      <c r="A660" s="19"/>
      <c r="B660" s="18"/>
      <c r="C660" s="18"/>
      <c r="D660" s="18"/>
      <c r="E660" s="99"/>
      <c r="F660" s="99"/>
      <c r="G660" s="18"/>
      <c r="H660" s="18"/>
      <c r="I660" s="18"/>
      <c r="J660" s="18"/>
      <c r="K660" s="18"/>
      <c r="L660" s="18"/>
      <c r="M660" s="18"/>
      <c r="N660" s="18"/>
      <c r="O660" s="18"/>
      <c r="P660" s="18"/>
      <c r="Q660" s="18"/>
      <c r="R660" s="18"/>
      <c r="S660" s="18"/>
      <c r="T660" s="20"/>
      <c r="U660" s="20"/>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row>
    <row r="661" spans="1:52" ht="9.75" customHeight="1">
      <c r="A661" s="19"/>
      <c r="B661" s="18"/>
      <c r="C661" s="18"/>
      <c r="D661" s="18"/>
      <c r="E661" s="99"/>
      <c r="F661" s="99"/>
      <c r="G661" s="18"/>
      <c r="H661" s="18"/>
      <c r="I661" s="18"/>
      <c r="J661" s="18"/>
      <c r="K661" s="18"/>
      <c r="L661" s="18"/>
      <c r="M661" s="18"/>
      <c r="N661" s="18"/>
      <c r="O661" s="18"/>
      <c r="P661" s="18"/>
      <c r="Q661" s="18"/>
      <c r="R661" s="18"/>
      <c r="S661" s="18"/>
      <c r="T661" s="20"/>
      <c r="U661" s="20"/>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row>
    <row r="662" spans="1:52" ht="9.75" customHeight="1">
      <c r="A662" s="19"/>
      <c r="B662" s="18"/>
      <c r="C662" s="18"/>
      <c r="D662" s="18"/>
      <c r="E662" s="99"/>
      <c r="F662" s="99"/>
      <c r="G662" s="18"/>
      <c r="H662" s="18"/>
      <c r="I662" s="18"/>
      <c r="J662" s="18"/>
      <c r="K662" s="18"/>
      <c r="L662" s="18"/>
      <c r="M662" s="18"/>
      <c r="N662" s="18"/>
      <c r="O662" s="18"/>
      <c r="P662" s="18"/>
      <c r="Q662" s="18"/>
      <c r="R662" s="18"/>
      <c r="S662" s="18"/>
      <c r="T662" s="20"/>
      <c r="U662" s="20"/>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row>
    <row r="663" spans="1:52" ht="9.75" customHeight="1">
      <c r="A663" s="19"/>
      <c r="B663" s="18"/>
      <c r="C663" s="18"/>
      <c r="D663" s="18"/>
      <c r="E663" s="99"/>
      <c r="F663" s="99"/>
      <c r="G663" s="18"/>
      <c r="H663" s="18"/>
      <c r="I663" s="18"/>
      <c r="J663" s="18"/>
      <c r="K663" s="18"/>
      <c r="L663" s="18"/>
      <c r="M663" s="18"/>
      <c r="N663" s="18"/>
      <c r="O663" s="18"/>
      <c r="P663" s="18"/>
      <c r="Q663" s="18"/>
      <c r="R663" s="18"/>
      <c r="S663" s="18"/>
      <c r="T663" s="20"/>
      <c r="U663" s="20"/>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row>
    <row r="664" spans="1:52" ht="9.75" customHeight="1">
      <c r="A664" s="19"/>
      <c r="B664" s="18"/>
      <c r="C664" s="18"/>
      <c r="D664" s="18"/>
      <c r="E664" s="99"/>
      <c r="F664" s="99"/>
      <c r="G664" s="18"/>
      <c r="H664" s="18"/>
      <c r="I664" s="18"/>
      <c r="J664" s="18"/>
      <c r="K664" s="18"/>
      <c r="L664" s="18"/>
      <c r="M664" s="18"/>
      <c r="N664" s="18"/>
      <c r="O664" s="18"/>
      <c r="P664" s="18"/>
      <c r="Q664" s="18"/>
      <c r="R664" s="18"/>
      <c r="S664" s="18"/>
      <c r="T664" s="20"/>
      <c r="U664" s="20"/>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row>
    <row r="665" spans="1:52" ht="9.75" customHeight="1">
      <c r="A665" s="19"/>
      <c r="B665" s="18"/>
      <c r="C665" s="18"/>
      <c r="D665" s="18"/>
      <c r="E665" s="99"/>
      <c r="F665" s="99"/>
      <c r="G665" s="18"/>
      <c r="H665" s="18"/>
      <c r="I665" s="18"/>
      <c r="J665" s="18"/>
      <c r="K665" s="18"/>
      <c r="L665" s="18"/>
      <c r="M665" s="18"/>
      <c r="N665" s="18"/>
      <c r="O665" s="18"/>
      <c r="P665" s="18"/>
      <c r="Q665" s="18"/>
      <c r="R665" s="18"/>
      <c r="S665" s="18"/>
      <c r="T665" s="20"/>
      <c r="U665" s="20"/>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row>
    <row r="666" spans="1:52" ht="9.75" customHeight="1">
      <c r="A666" s="19"/>
      <c r="B666" s="18"/>
      <c r="C666" s="18"/>
      <c r="D666" s="18"/>
      <c r="E666" s="99"/>
      <c r="F666" s="99"/>
      <c r="G666" s="18"/>
      <c r="H666" s="18"/>
      <c r="I666" s="18"/>
      <c r="J666" s="18"/>
      <c r="K666" s="18"/>
      <c r="L666" s="18"/>
      <c r="M666" s="18"/>
      <c r="N666" s="18"/>
      <c r="O666" s="18"/>
      <c r="P666" s="18"/>
      <c r="Q666" s="18"/>
      <c r="R666" s="18"/>
      <c r="S666" s="18"/>
      <c r="T666" s="20"/>
      <c r="U666" s="20"/>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row>
    <row r="667" spans="1:52" ht="9.75" customHeight="1">
      <c r="A667" s="19"/>
      <c r="B667" s="18"/>
      <c r="C667" s="18"/>
      <c r="D667" s="18"/>
      <c r="E667" s="99"/>
      <c r="F667" s="99"/>
      <c r="G667" s="18"/>
      <c r="H667" s="18"/>
      <c r="I667" s="18"/>
      <c r="J667" s="18"/>
      <c r="K667" s="18"/>
      <c r="L667" s="18"/>
      <c r="M667" s="18"/>
      <c r="N667" s="18"/>
      <c r="O667" s="18"/>
      <c r="P667" s="18"/>
      <c r="Q667" s="18"/>
      <c r="R667" s="18"/>
      <c r="S667" s="18"/>
      <c r="T667" s="20"/>
      <c r="U667" s="20"/>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row>
    <row r="668" spans="1:52" ht="9.75" customHeight="1">
      <c r="A668" s="19"/>
      <c r="B668" s="18"/>
      <c r="C668" s="18"/>
      <c r="D668" s="18"/>
      <c r="E668" s="99"/>
      <c r="F668" s="99"/>
      <c r="G668" s="18"/>
      <c r="H668" s="18"/>
      <c r="I668" s="18"/>
      <c r="J668" s="18"/>
      <c r="K668" s="18"/>
      <c r="L668" s="18"/>
      <c r="M668" s="18"/>
      <c r="N668" s="18"/>
      <c r="O668" s="18"/>
      <c r="P668" s="18"/>
      <c r="Q668" s="18"/>
      <c r="R668" s="18"/>
      <c r="S668" s="18"/>
      <c r="T668" s="20"/>
      <c r="U668" s="20"/>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row>
    <row r="669" spans="1:52" ht="9.75" customHeight="1">
      <c r="A669" s="19"/>
      <c r="B669" s="18"/>
      <c r="C669" s="18"/>
      <c r="D669" s="18"/>
      <c r="E669" s="99"/>
      <c r="F669" s="99"/>
      <c r="G669" s="18"/>
      <c r="H669" s="18"/>
      <c r="I669" s="18"/>
      <c r="J669" s="18"/>
      <c r="K669" s="18"/>
      <c r="L669" s="18"/>
      <c r="M669" s="18"/>
      <c r="N669" s="18"/>
      <c r="O669" s="18"/>
      <c r="P669" s="18"/>
      <c r="Q669" s="18"/>
      <c r="R669" s="18"/>
      <c r="S669" s="18"/>
      <c r="T669" s="20"/>
      <c r="U669" s="20"/>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row>
    <row r="670" spans="1:52" ht="9.75" customHeight="1">
      <c r="A670" s="19"/>
      <c r="B670" s="18"/>
      <c r="C670" s="18"/>
      <c r="D670" s="18"/>
      <c r="E670" s="99"/>
      <c r="F670" s="99"/>
      <c r="G670" s="18"/>
      <c r="H670" s="18"/>
      <c r="I670" s="18"/>
      <c r="J670" s="18"/>
      <c r="K670" s="18"/>
      <c r="L670" s="18"/>
      <c r="M670" s="18"/>
      <c r="N670" s="18"/>
      <c r="O670" s="18"/>
      <c r="P670" s="18"/>
      <c r="Q670" s="18"/>
      <c r="R670" s="18"/>
      <c r="S670" s="18"/>
      <c r="T670" s="20"/>
      <c r="U670" s="20"/>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row>
    <row r="671" spans="1:52" ht="9.75" customHeight="1">
      <c r="A671" s="19"/>
      <c r="B671" s="18"/>
      <c r="C671" s="18"/>
      <c r="D671" s="18"/>
      <c r="E671" s="99"/>
      <c r="F671" s="99"/>
      <c r="G671" s="18"/>
      <c r="H671" s="18"/>
      <c r="I671" s="18"/>
      <c r="J671" s="18"/>
      <c r="K671" s="18"/>
      <c r="L671" s="18"/>
      <c r="M671" s="18"/>
      <c r="N671" s="18"/>
      <c r="O671" s="18"/>
      <c r="P671" s="18"/>
      <c r="Q671" s="18"/>
      <c r="R671" s="18"/>
      <c r="S671" s="18"/>
      <c r="T671" s="20"/>
      <c r="U671" s="20"/>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row>
    <row r="672" spans="1:52" ht="9.75" customHeight="1">
      <c r="A672" s="19"/>
      <c r="B672" s="18"/>
      <c r="C672" s="18"/>
      <c r="D672" s="18"/>
      <c r="E672" s="99"/>
      <c r="F672" s="99"/>
      <c r="G672" s="18"/>
      <c r="H672" s="18"/>
      <c r="I672" s="18"/>
      <c r="J672" s="18"/>
      <c r="K672" s="18"/>
      <c r="L672" s="18"/>
      <c r="M672" s="18"/>
      <c r="N672" s="18"/>
      <c r="O672" s="18"/>
      <c r="P672" s="18"/>
      <c r="Q672" s="18"/>
      <c r="R672" s="18"/>
      <c r="S672" s="18"/>
      <c r="T672" s="20"/>
      <c r="U672" s="20"/>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row>
    <row r="673" spans="1:52" ht="9.75" customHeight="1">
      <c r="A673" s="19"/>
      <c r="B673" s="18"/>
      <c r="C673" s="18"/>
      <c r="D673" s="18"/>
      <c r="E673" s="99"/>
      <c r="F673" s="99"/>
      <c r="G673" s="18"/>
      <c r="H673" s="18"/>
      <c r="I673" s="18"/>
      <c r="J673" s="18"/>
      <c r="K673" s="18"/>
      <c r="L673" s="18"/>
      <c r="M673" s="18"/>
      <c r="N673" s="18"/>
      <c r="O673" s="18"/>
      <c r="P673" s="18"/>
      <c r="Q673" s="18"/>
      <c r="R673" s="18"/>
      <c r="S673" s="18"/>
      <c r="T673" s="20"/>
      <c r="U673" s="20"/>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row>
    <row r="674" spans="1:52" ht="9.75" customHeight="1">
      <c r="A674" s="19"/>
      <c r="B674" s="18"/>
      <c r="C674" s="18"/>
      <c r="D674" s="18"/>
      <c r="E674" s="99"/>
      <c r="F674" s="99"/>
      <c r="G674" s="18"/>
      <c r="H674" s="18"/>
      <c r="I674" s="18"/>
      <c r="J674" s="18"/>
      <c r="K674" s="18"/>
      <c r="L674" s="18"/>
      <c r="M674" s="18"/>
      <c r="N674" s="18"/>
      <c r="O674" s="18"/>
      <c r="P674" s="18"/>
      <c r="Q674" s="18"/>
      <c r="R674" s="18"/>
      <c r="S674" s="18"/>
      <c r="T674" s="20"/>
      <c r="U674" s="20"/>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row>
    <row r="675" spans="1:52" ht="9.75" customHeight="1">
      <c r="A675" s="19"/>
      <c r="B675" s="18"/>
      <c r="C675" s="18"/>
      <c r="D675" s="18"/>
      <c r="E675" s="99"/>
      <c r="F675" s="99"/>
      <c r="G675" s="18"/>
      <c r="H675" s="18"/>
      <c r="I675" s="18"/>
      <c r="J675" s="18"/>
      <c r="K675" s="18"/>
      <c r="L675" s="18"/>
      <c r="M675" s="18"/>
      <c r="N675" s="18"/>
      <c r="O675" s="18"/>
      <c r="P675" s="18"/>
      <c r="Q675" s="18"/>
      <c r="R675" s="18"/>
      <c r="S675" s="18"/>
      <c r="T675" s="20"/>
      <c r="U675" s="20"/>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row>
    <row r="676" spans="1:52" ht="9.75" customHeight="1">
      <c r="A676" s="19"/>
      <c r="B676" s="18"/>
      <c r="C676" s="18"/>
      <c r="D676" s="18"/>
      <c r="E676" s="99"/>
      <c r="F676" s="99"/>
      <c r="G676" s="18"/>
      <c r="H676" s="18"/>
      <c r="I676" s="18"/>
      <c r="J676" s="18"/>
      <c r="K676" s="18"/>
      <c r="L676" s="18"/>
      <c r="M676" s="18"/>
      <c r="N676" s="18"/>
      <c r="O676" s="18"/>
      <c r="P676" s="18"/>
      <c r="Q676" s="18"/>
      <c r="R676" s="18"/>
      <c r="S676" s="18"/>
      <c r="T676" s="20"/>
      <c r="U676" s="20"/>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row>
    <row r="677" spans="1:52" ht="9.75" customHeight="1">
      <c r="A677" s="19"/>
      <c r="B677" s="18"/>
      <c r="C677" s="18"/>
      <c r="D677" s="18"/>
      <c r="E677" s="99"/>
      <c r="F677" s="99"/>
      <c r="G677" s="18"/>
      <c r="H677" s="18"/>
      <c r="I677" s="18"/>
      <c r="J677" s="18"/>
      <c r="K677" s="18"/>
      <c r="L677" s="18"/>
      <c r="M677" s="18"/>
      <c r="N677" s="18"/>
      <c r="O677" s="18"/>
      <c r="P677" s="18"/>
      <c r="Q677" s="18"/>
      <c r="R677" s="18"/>
      <c r="S677" s="18"/>
      <c r="T677" s="20"/>
      <c r="U677" s="20"/>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row>
    <row r="678" spans="1:52" ht="9.75" customHeight="1">
      <c r="A678" s="19"/>
      <c r="B678" s="18"/>
      <c r="C678" s="18"/>
      <c r="D678" s="18"/>
      <c r="E678" s="99"/>
      <c r="F678" s="99"/>
      <c r="G678" s="18"/>
      <c r="H678" s="18"/>
      <c r="I678" s="18"/>
      <c r="J678" s="18"/>
      <c r="K678" s="18"/>
      <c r="L678" s="18"/>
      <c r="M678" s="18"/>
      <c r="N678" s="18"/>
      <c r="O678" s="18"/>
      <c r="P678" s="18"/>
      <c r="Q678" s="18"/>
      <c r="R678" s="18"/>
      <c r="S678" s="18"/>
      <c r="T678" s="20"/>
      <c r="U678" s="20"/>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row>
    <row r="679" spans="1:52" ht="9.75" customHeight="1">
      <c r="A679" s="19"/>
      <c r="B679" s="18"/>
      <c r="C679" s="18"/>
      <c r="D679" s="18"/>
      <c r="E679" s="99"/>
      <c r="F679" s="99"/>
      <c r="G679" s="18"/>
      <c r="H679" s="18"/>
      <c r="I679" s="18"/>
      <c r="J679" s="18"/>
      <c r="K679" s="18"/>
      <c r="L679" s="18"/>
      <c r="M679" s="18"/>
      <c r="N679" s="18"/>
      <c r="O679" s="18"/>
      <c r="P679" s="18"/>
      <c r="Q679" s="18"/>
      <c r="R679" s="18"/>
      <c r="S679" s="18"/>
      <c r="T679" s="20"/>
      <c r="U679" s="20"/>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row>
    <row r="680" spans="1:52" ht="9.75" customHeight="1">
      <c r="A680" s="19"/>
      <c r="B680" s="18"/>
      <c r="C680" s="18"/>
      <c r="D680" s="18"/>
      <c r="E680" s="99"/>
      <c r="F680" s="99"/>
      <c r="G680" s="18"/>
      <c r="H680" s="18"/>
      <c r="I680" s="18"/>
      <c r="J680" s="18"/>
      <c r="K680" s="18"/>
      <c r="L680" s="18"/>
      <c r="M680" s="18"/>
      <c r="N680" s="18"/>
      <c r="O680" s="18"/>
      <c r="P680" s="18"/>
      <c r="Q680" s="18"/>
      <c r="R680" s="18"/>
      <c r="S680" s="18"/>
      <c r="T680" s="20"/>
      <c r="U680" s="20"/>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row>
    <row r="681" spans="1:52" ht="9.75" customHeight="1">
      <c r="A681" s="19"/>
      <c r="B681" s="18"/>
      <c r="C681" s="18"/>
      <c r="D681" s="18"/>
      <c r="E681" s="99"/>
      <c r="F681" s="99"/>
      <c r="G681" s="18"/>
      <c r="H681" s="18"/>
      <c r="I681" s="18"/>
      <c r="J681" s="18"/>
      <c r="K681" s="18"/>
      <c r="L681" s="18"/>
      <c r="M681" s="18"/>
      <c r="N681" s="18"/>
      <c r="O681" s="18"/>
      <c r="P681" s="18"/>
      <c r="Q681" s="18"/>
      <c r="R681" s="18"/>
      <c r="S681" s="18"/>
      <c r="T681" s="20"/>
      <c r="U681" s="20"/>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row>
    <row r="682" spans="1:52" ht="9.75" customHeight="1">
      <c r="A682" s="19"/>
      <c r="B682" s="18"/>
      <c r="C682" s="18"/>
      <c r="D682" s="18"/>
      <c r="E682" s="99"/>
      <c r="F682" s="99"/>
      <c r="G682" s="18"/>
      <c r="H682" s="18"/>
      <c r="I682" s="18"/>
      <c r="J682" s="18"/>
      <c r="K682" s="18"/>
      <c r="L682" s="18"/>
      <c r="M682" s="18"/>
      <c r="N682" s="18"/>
      <c r="O682" s="18"/>
      <c r="P682" s="18"/>
      <c r="Q682" s="18"/>
      <c r="R682" s="18"/>
      <c r="S682" s="18"/>
      <c r="T682" s="20"/>
      <c r="U682" s="20"/>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row>
    <row r="683" spans="1:52" ht="9.75" customHeight="1">
      <c r="A683" s="19"/>
      <c r="B683" s="18"/>
      <c r="C683" s="18"/>
      <c r="D683" s="18"/>
      <c r="E683" s="99"/>
      <c r="F683" s="99"/>
      <c r="G683" s="18"/>
      <c r="H683" s="18"/>
      <c r="I683" s="18"/>
      <c r="J683" s="18"/>
      <c r="K683" s="18"/>
      <c r="L683" s="18"/>
      <c r="M683" s="18"/>
      <c r="N683" s="18"/>
      <c r="O683" s="18"/>
      <c r="P683" s="18"/>
      <c r="Q683" s="18"/>
      <c r="R683" s="18"/>
      <c r="S683" s="18"/>
      <c r="T683" s="20"/>
      <c r="U683" s="20"/>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row>
    <row r="684" spans="1:52" ht="9.75" customHeight="1">
      <c r="A684" s="19"/>
      <c r="B684" s="18"/>
      <c r="C684" s="18"/>
      <c r="D684" s="18"/>
      <c r="E684" s="99"/>
      <c r="F684" s="99"/>
      <c r="G684" s="18"/>
      <c r="H684" s="18"/>
      <c r="I684" s="18"/>
      <c r="J684" s="18"/>
      <c r="K684" s="18"/>
      <c r="L684" s="18"/>
      <c r="M684" s="18"/>
      <c r="N684" s="18"/>
      <c r="O684" s="18"/>
      <c r="P684" s="18"/>
      <c r="Q684" s="18"/>
      <c r="R684" s="18"/>
      <c r="S684" s="18"/>
      <c r="T684" s="20"/>
      <c r="U684" s="20"/>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row>
    <row r="685" spans="1:52" ht="9.75" customHeight="1">
      <c r="A685" s="19"/>
      <c r="B685" s="18"/>
      <c r="C685" s="18"/>
      <c r="D685" s="18"/>
      <c r="E685" s="99"/>
      <c r="F685" s="99"/>
      <c r="G685" s="18"/>
      <c r="H685" s="18"/>
      <c r="I685" s="18"/>
      <c r="J685" s="18"/>
      <c r="K685" s="18"/>
      <c r="L685" s="18"/>
      <c r="M685" s="18"/>
      <c r="N685" s="18"/>
      <c r="O685" s="18"/>
      <c r="P685" s="18"/>
      <c r="Q685" s="18"/>
      <c r="R685" s="18"/>
      <c r="S685" s="18"/>
      <c r="T685" s="20"/>
      <c r="U685" s="20"/>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row>
    <row r="686" spans="1:52" ht="9.75" customHeight="1">
      <c r="A686" s="19"/>
      <c r="B686" s="18"/>
      <c r="C686" s="18"/>
      <c r="D686" s="18"/>
      <c r="E686" s="99"/>
      <c r="F686" s="99"/>
      <c r="G686" s="18"/>
      <c r="H686" s="18"/>
      <c r="I686" s="18"/>
      <c r="J686" s="18"/>
      <c r="K686" s="18"/>
      <c r="L686" s="18"/>
      <c r="M686" s="18"/>
      <c r="N686" s="18"/>
      <c r="O686" s="18"/>
      <c r="P686" s="18"/>
      <c r="Q686" s="18"/>
      <c r="R686" s="18"/>
      <c r="S686" s="18"/>
      <c r="T686" s="20"/>
      <c r="U686" s="20"/>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row>
    <row r="687" spans="1:52" ht="9.75" customHeight="1">
      <c r="A687" s="19"/>
      <c r="B687" s="18"/>
      <c r="C687" s="18"/>
      <c r="D687" s="18"/>
      <c r="E687" s="99"/>
      <c r="F687" s="99"/>
      <c r="G687" s="18"/>
      <c r="H687" s="18"/>
      <c r="I687" s="18"/>
      <c r="J687" s="18"/>
      <c r="K687" s="18"/>
      <c r="L687" s="18"/>
      <c r="M687" s="18"/>
      <c r="N687" s="18"/>
      <c r="O687" s="18"/>
      <c r="P687" s="18"/>
      <c r="Q687" s="18"/>
      <c r="R687" s="18"/>
      <c r="S687" s="18"/>
      <c r="T687" s="20"/>
      <c r="U687" s="20"/>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row>
    <row r="688" spans="1:52" ht="9.75" customHeight="1">
      <c r="A688" s="19"/>
      <c r="B688" s="18"/>
      <c r="C688" s="18"/>
      <c r="D688" s="18"/>
      <c r="E688" s="99"/>
      <c r="F688" s="99"/>
      <c r="G688" s="18"/>
      <c r="H688" s="18"/>
      <c r="I688" s="18"/>
      <c r="J688" s="18"/>
      <c r="K688" s="18"/>
      <c r="L688" s="18"/>
      <c r="M688" s="18"/>
      <c r="N688" s="18"/>
      <c r="O688" s="18"/>
      <c r="P688" s="18"/>
      <c r="Q688" s="18"/>
      <c r="R688" s="18"/>
      <c r="S688" s="18"/>
      <c r="T688" s="20"/>
      <c r="U688" s="20"/>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row>
    <row r="689" spans="1:52" ht="9.75" customHeight="1">
      <c r="A689" s="19"/>
      <c r="B689" s="18"/>
      <c r="C689" s="18"/>
      <c r="D689" s="18"/>
      <c r="E689" s="99"/>
      <c r="F689" s="99"/>
      <c r="G689" s="18"/>
      <c r="H689" s="18"/>
      <c r="I689" s="18"/>
      <c r="J689" s="18"/>
      <c r="K689" s="18"/>
      <c r="L689" s="18"/>
      <c r="M689" s="18"/>
      <c r="N689" s="18"/>
      <c r="O689" s="18"/>
      <c r="P689" s="18"/>
      <c r="Q689" s="18"/>
      <c r="R689" s="18"/>
      <c r="S689" s="18"/>
      <c r="T689" s="20"/>
      <c r="U689" s="20"/>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row>
    <row r="690" spans="1:52" ht="9.75" customHeight="1">
      <c r="A690" s="19"/>
      <c r="B690" s="18"/>
      <c r="C690" s="18"/>
      <c r="D690" s="18"/>
      <c r="E690" s="99"/>
      <c r="F690" s="99"/>
      <c r="G690" s="18"/>
      <c r="H690" s="18"/>
      <c r="I690" s="18"/>
      <c r="J690" s="18"/>
      <c r="K690" s="18"/>
      <c r="L690" s="18"/>
      <c r="M690" s="18"/>
      <c r="N690" s="18"/>
      <c r="O690" s="18"/>
      <c r="P690" s="18"/>
      <c r="Q690" s="18"/>
      <c r="R690" s="18"/>
      <c r="S690" s="18"/>
      <c r="T690" s="20"/>
      <c r="U690" s="20"/>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row>
    <row r="691" spans="1:52" ht="9.75" customHeight="1">
      <c r="A691" s="19"/>
      <c r="B691" s="18"/>
      <c r="C691" s="18"/>
      <c r="D691" s="18"/>
      <c r="E691" s="99"/>
      <c r="F691" s="99"/>
      <c r="G691" s="18"/>
      <c r="H691" s="18"/>
      <c r="I691" s="18"/>
      <c r="J691" s="18"/>
      <c r="K691" s="18"/>
      <c r="L691" s="18"/>
      <c r="M691" s="18"/>
      <c r="N691" s="18"/>
      <c r="O691" s="18"/>
      <c r="P691" s="18"/>
      <c r="Q691" s="18"/>
      <c r="R691" s="18"/>
      <c r="S691" s="18"/>
      <c r="T691" s="20"/>
      <c r="U691" s="20"/>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row>
    <row r="692" spans="1:52" ht="9.75" customHeight="1">
      <c r="A692" s="19"/>
      <c r="B692" s="18"/>
      <c r="C692" s="18"/>
      <c r="D692" s="18"/>
      <c r="E692" s="99"/>
      <c r="F692" s="99"/>
      <c r="G692" s="18"/>
      <c r="H692" s="18"/>
      <c r="I692" s="18"/>
      <c r="J692" s="18"/>
      <c r="K692" s="18"/>
      <c r="L692" s="18"/>
      <c r="M692" s="18"/>
      <c r="N692" s="18"/>
      <c r="O692" s="18"/>
      <c r="P692" s="18"/>
      <c r="Q692" s="18"/>
      <c r="R692" s="18"/>
      <c r="S692" s="18"/>
      <c r="T692" s="20"/>
      <c r="U692" s="20"/>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row>
    <row r="693" spans="1:52" ht="9.75" customHeight="1">
      <c r="A693" s="19"/>
      <c r="B693" s="18"/>
      <c r="C693" s="18"/>
      <c r="D693" s="18"/>
      <c r="E693" s="99"/>
      <c r="F693" s="99"/>
      <c r="G693" s="18"/>
      <c r="H693" s="18"/>
      <c r="I693" s="18"/>
      <c r="J693" s="18"/>
      <c r="K693" s="18"/>
      <c r="L693" s="18"/>
      <c r="M693" s="18"/>
      <c r="N693" s="18"/>
      <c r="O693" s="18"/>
      <c r="P693" s="18"/>
      <c r="Q693" s="18"/>
      <c r="R693" s="18"/>
      <c r="S693" s="18"/>
      <c r="T693" s="20"/>
      <c r="U693" s="20"/>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row>
    <row r="694" spans="1:52" ht="9.75" customHeight="1">
      <c r="A694" s="19"/>
      <c r="B694" s="18"/>
      <c r="C694" s="18"/>
      <c r="D694" s="18"/>
      <c r="E694" s="99"/>
      <c r="F694" s="99"/>
      <c r="G694" s="18"/>
      <c r="H694" s="18"/>
      <c r="I694" s="18"/>
      <c r="J694" s="18"/>
      <c r="K694" s="18"/>
      <c r="L694" s="18"/>
      <c r="M694" s="18"/>
      <c r="N694" s="18"/>
      <c r="O694" s="18"/>
      <c r="P694" s="18"/>
      <c r="Q694" s="18"/>
      <c r="R694" s="18"/>
      <c r="S694" s="18"/>
      <c r="T694" s="20"/>
      <c r="U694" s="20"/>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row>
    <row r="695" spans="1:52" ht="9.75" customHeight="1">
      <c r="A695" s="19"/>
      <c r="B695" s="18"/>
      <c r="C695" s="18"/>
      <c r="D695" s="18"/>
      <c r="E695" s="99"/>
      <c r="F695" s="99"/>
      <c r="G695" s="18"/>
      <c r="H695" s="18"/>
      <c r="I695" s="18"/>
      <c r="J695" s="18"/>
      <c r="K695" s="18"/>
      <c r="L695" s="18"/>
      <c r="M695" s="18"/>
      <c r="N695" s="18"/>
      <c r="O695" s="18"/>
      <c r="P695" s="18"/>
      <c r="Q695" s="18"/>
      <c r="R695" s="18"/>
      <c r="S695" s="18"/>
      <c r="T695" s="20"/>
      <c r="U695" s="20"/>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row>
    <row r="696" spans="1:52" ht="9.75" customHeight="1">
      <c r="A696" s="19"/>
      <c r="B696" s="18"/>
      <c r="C696" s="18"/>
      <c r="D696" s="18"/>
      <c r="E696" s="99"/>
      <c r="F696" s="99"/>
      <c r="G696" s="18"/>
      <c r="H696" s="18"/>
      <c r="I696" s="18"/>
      <c r="J696" s="18"/>
      <c r="K696" s="18"/>
      <c r="L696" s="18"/>
      <c r="M696" s="18"/>
      <c r="N696" s="18"/>
      <c r="O696" s="18"/>
      <c r="P696" s="18"/>
      <c r="Q696" s="18"/>
      <c r="R696" s="18"/>
      <c r="S696" s="18"/>
      <c r="T696" s="20"/>
      <c r="U696" s="20"/>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row>
    <row r="697" spans="1:52" ht="9.75" customHeight="1">
      <c r="A697" s="19"/>
      <c r="B697" s="18"/>
      <c r="C697" s="18"/>
      <c r="D697" s="18"/>
      <c r="E697" s="99"/>
      <c r="F697" s="99"/>
      <c r="G697" s="18"/>
      <c r="H697" s="18"/>
      <c r="I697" s="18"/>
      <c r="J697" s="18"/>
      <c r="K697" s="18"/>
      <c r="L697" s="18"/>
      <c r="M697" s="18"/>
      <c r="N697" s="18"/>
      <c r="O697" s="18"/>
      <c r="P697" s="18"/>
      <c r="Q697" s="18"/>
      <c r="R697" s="18"/>
      <c r="S697" s="18"/>
      <c r="T697" s="20"/>
      <c r="U697" s="20"/>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row>
    <row r="698" spans="1:52" ht="9.75" customHeight="1">
      <c r="A698" s="19"/>
      <c r="B698" s="18"/>
      <c r="C698" s="18"/>
      <c r="D698" s="18"/>
      <c r="E698" s="99"/>
      <c r="F698" s="99"/>
      <c r="G698" s="18"/>
      <c r="H698" s="18"/>
      <c r="I698" s="18"/>
      <c r="J698" s="18"/>
      <c r="K698" s="18"/>
      <c r="L698" s="18"/>
      <c r="M698" s="18"/>
      <c r="N698" s="18"/>
      <c r="O698" s="18"/>
      <c r="P698" s="18"/>
      <c r="Q698" s="18"/>
      <c r="R698" s="18"/>
      <c r="S698" s="18"/>
      <c r="T698" s="20"/>
      <c r="U698" s="20"/>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row>
    <row r="699" spans="1:52" ht="9.75" customHeight="1">
      <c r="A699" s="19"/>
      <c r="B699" s="18"/>
      <c r="C699" s="18"/>
      <c r="D699" s="18"/>
      <c r="E699" s="99"/>
      <c r="F699" s="99"/>
      <c r="G699" s="18"/>
      <c r="H699" s="18"/>
      <c r="I699" s="18"/>
      <c r="J699" s="18"/>
      <c r="K699" s="18"/>
      <c r="L699" s="18"/>
      <c r="M699" s="18"/>
      <c r="N699" s="18"/>
      <c r="O699" s="18"/>
      <c r="P699" s="18"/>
      <c r="Q699" s="18"/>
      <c r="R699" s="18"/>
      <c r="S699" s="18"/>
      <c r="T699" s="20"/>
      <c r="U699" s="20"/>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row>
    <row r="700" spans="1:52" ht="9.75" customHeight="1">
      <c r="A700" s="19"/>
      <c r="B700" s="18"/>
      <c r="C700" s="18"/>
      <c r="D700" s="18"/>
      <c r="E700" s="99"/>
      <c r="F700" s="99"/>
      <c r="G700" s="18"/>
      <c r="H700" s="18"/>
      <c r="I700" s="18"/>
      <c r="J700" s="18"/>
      <c r="K700" s="18"/>
      <c r="L700" s="18"/>
      <c r="M700" s="18"/>
      <c r="N700" s="18"/>
      <c r="O700" s="18"/>
      <c r="P700" s="18"/>
      <c r="Q700" s="18"/>
      <c r="R700" s="18"/>
      <c r="S700" s="18"/>
      <c r="T700" s="20"/>
      <c r="U700" s="20"/>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row>
    <row r="701" spans="1:52" ht="9.75" customHeight="1">
      <c r="A701" s="19"/>
      <c r="B701" s="18"/>
      <c r="C701" s="18"/>
      <c r="D701" s="18"/>
      <c r="E701" s="99"/>
      <c r="F701" s="99"/>
      <c r="G701" s="18"/>
      <c r="H701" s="18"/>
      <c r="I701" s="18"/>
      <c r="J701" s="18"/>
      <c r="K701" s="18"/>
      <c r="L701" s="18"/>
      <c r="M701" s="18"/>
      <c r="N701" s="18"/>
      <c r="O701" s="18"/>
      <c r="P701" s="18"/>
      <c r="Q701" s="18"/>
      <c r="R701" s="18"/>
      <c r="S701" s="18"/>
      <c r="T701" s="20"/>
      <c r="U701" s="20"/>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row>
    <row r="702" spans="1:52" ht="9.75" customHeight="1">
      <c r="A702" s="19"/>
      <c r="B702" s="18"/>
      <c r="C702" s="18"/>
      <c r="D702" s="18"/>
      <c r="E702" s="99"/>
      <c r="F702" s="99"/>
      <c r="G702" s="18"/>
      <c r="H702" s="18"/>
      <c r="I702" s="18"/>
      <c r="J702" s="18"/>
      <c r="K702" s="18"/>
      <c r="L702" s="18"/>
      <c r="M702" s="18"/>
      <c r="N702" s="18"/>
      <c r="O702" s="18"/>
      <c r="P702" s="18"/>
      <c r="Q702" s="18"/>
      <c r="R702" s="18"/>
      <c r="S702" s="18"/>
      <c r="T702" s="20"/>
      <c r="U702" s="20"/>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row>
    <row r="703" spans="1:52" ht="9.75" customHeight="1">
      <c r="A703" s="19"/>
      <c r="B703" s="18"/>
      <c r="C703" s="18"/>
      <c r="D703" s="18"/>
      <c r="E703" s="99"/>
      <c r="F703" s="99"/>
      <c r="G703" s="18"/>
      <c r="H703" s="18"/>
      <c r="I703" s="18"/>
      <c r="J703" s="18"/>
      <c r="K703" s="18"/>
      <c r="L703" s="18"/>
      <c r="M703" s="18"/>
      <c r="N703" s="18"/>
      <c r="O703" s="18"/>
      <c r="P703" s="18"/>
      <c r="Q703" s="18"/>
      <c r="R703" s="18"/>
      <c r="S703" s="18"/>
      <c r="T703" s="20"/>
      <c r="U703" s="20"/>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row>
    <row r="704" spans="1:52" ht="9.75" customHeight="1">
      <c r="A704" s="19"/>
      <c r="B704" s="18"/>
      <c r="C704" s="18"/>
      <c r="D704" s="18"/>
      <c r="E704" s="99"/>
      <c r="F704" s="99"/>
      <c r="G704" s="18"/>
      <c r="H704" s="18"/>
      <c r="I704" s="18"/>
      <c r="J704" s="18"/>
      <c r="K704" s="18"/>
      <c r="L704" s="18"/>
      <c r="M704" s="18"/>
      <c r="N704" s="18"/>
      <c r="O704" s="18"/>
      <c r="P704" s="18"/>
      <c r="Q704" s="18"/>
      <c r="R704" s="18"/>
      <c r="S704" s="18"/>
      <c r="T704" s="20"/>
      <c r="U704" s="20"/>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row>
    <row r="705" spans="1:52" ht="9.75" customHeight="1">
      <c r="A705" s="19"/>
      <c r="B705" s="18"/>
      <c r="C705" s="18"/>
      <c r="D705" s="18"/>
      <c r="E705" s="99"/>
      <c r="F705" s="99"/>
      <c r="G705" s="18"/>
      <c r="H705" s="18"/>
      <c r="I705" s="18"/>
      <c r="J705" s="18"/>
      <c r="K705" s="18"/>
      <c r="L705" s="18"/>
      <c r="M705" s="18"/>
      <c r="N705" s="18"/>
      <c r="O705" s="18"/>
      <c r="P705" s="18"/>
      <c r="Q705" s="18"/>
      <c r="R705" s="18"/>
      <c r="S705" s="18"/>
      <c r="T705" s="20"/>
      <c r="U705" s="20"/>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row>
    <row r="706" spans="1:52" ht="9.75" customHeight="1">
      <c r="A706" s="19"/>
      <c r="B706" s="18"/>
      <c r="C706" s="18"/>
      <c r="D706" s="18"/>
      <c r="E706" s="99"/>
      <c r="F706" s="99"/>
      <c r="G706" s="18"/>
      <c r="H706" s="18"/>
      <c r="I706" s="18"/>
      <c r="J706" s="18"/>
      <c r="K706" s="18"/>
      <c r="L706" s="18"/>
      <c r="M706" s="18"/>
      <c r="N706" s="18"/>
      <c r="O706" s="18"/>
      <c r="P706" s="18"/>
      <c r="Q706" s="18"/>
      <c r="R706" s="18"/>
      <c r="S706" s="18"/>
      <c r="T706" s="20"/>
      <c r="U706" s="20"/>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row>
    <row r="707" spans="1:52" ht="9.75" customHeight="1">
      <c r="A707" s="19"/>
      <c r="B707" s="18"/>
      <c r="C707" s="18"/>
      <c r="D707" s="18"/>
      <c r="E707" s="99"/>
      <c r="F707" s="99"/>
      <c r="G707" s="18"/>
      <c r="H707" s="18"/>
      <c r="I707" s="18"/>
      <c r="J707" s="18"/>
      <c r="K707" s="18"/>
      <c r="L707" s="18"/>
      <c r="M707" s="18"/>
      <c r="N707" s="18"/>
      <c r="O707" s="18"/>
      <c r="P707" s="18"/>
      <c r="Q707" s="18"/>
      <c r="R707" s="18"/>
      <c r="S707" s="18"/>
      <c r="T707" s="20"/>
      <c r="U707" s="20"/>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row>
    <row r="708" spans="1:52" ht="9.75" customHeight="1">
      <c r="A708" s="19"/>
      <c r="B708" s="18"/>
      <c r="C708" s="18"/>
      <c r="D708" s="18"/>
      <c r="E708" s="99"/>
      <c r="F708" s="99"/>
      <c r="G708" s="18"/>
      <c r="H708" s="18"/>
      <c r="I708" s="18"/>
      <c r="J708" s="18"/>
      <c r="K708" s="18"/>
      <c r="L708" s="18"/>
      <c r="M708" s="18"/>
      <c r="N708" s="18"/>
      <c r="O708" s="18"/>
      <c r="P708" s="18"/>
      <c r="Q708" s="18"/>
      <c r="R708" s="18"/>
      <c r="S708" s="18"/>
      <c r="T708" s="20"/>
      <c r="U708" s="20"/>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row>
    <row r="709" spans="1:52" ht="9.75" customHeight="1">
      <c r="A709" s="19"/>
      <c r="B709" s="18"/>
      <c r="C709" s="18"/>
      <c r="D709" s="18"/>
      <c r="E709" s="99"/>
      <c r="F709" s="99"/>
      <c r="G709" s="18"/>
      <c r="H709" s="18"/>
      <c r="I709" s="18"/>
      <c r="J709" s="18"/>
      <c r="K709" s="18"/>
      <c r="L709" s="18"/>
      <c r="M709" s="18"/>
      <c r="N709" s="18"/>
      <c r="O709" s="18"/>
      <c r="P709" s="18"/>
      <c r="Q709" s="18"/>
      <c r="R709" s="18"/>
      <c r="S709" s="18"/>
      <c r="T709" s="20"/>
      <c r="U709" s="20"/>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row>
    <row r="710" spans="1:52" ht="9.75" customHeight="1">
      <c r="A710" s="19"/>
      <c r="B710" s="18"/>
      <c r="C710" s="18"/>
      <c r="D710" s="18"/>
      <c r="E710" s="99"/>
      <c r="F710" s="99"/>
      <c r="G710" s="18"/>
      <c r="H710" s="18"/>
      <c r="I710" s="18"/>
      <c r="J710" s="18"/>
      <c r="K710" s="18"/>
      <c r="L710" s="18"/>
      <c r="M710" s="18"/>
      <c r="N710" s="18"/>
      <c r="O710" s="18"/>
      <c r="P710" s="18"/>
      <c r="Q710" s="18"/>
      <c r="R710" s="18"/>
      <c r="S710" s="18"/>
      <c r="T710" s="20"/>
      <c r="U710" s="20"/>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row>
    <row r="711" spans="1:52" ht="9.75" customHeight="1">
      <c r="A711" s="19"/>
      <c r="B711" s="18"/>
      <c r="C711" s="18"/>
      <c r="D711" s="18"/>
      <c r="E711" s="99"/>
      <c r="F711" s="99"/>
      <c r="G711" s="18"/>
      <c r="H711" s="18"/>
      <c r="I711" s="18"/>
      <c r="J711" s="18"/>
      <c r="K711" s="18"/>
      <c r="L711" s="18"/>
      <c r="M711" s="18"/>
      <c r="N711" s="18"/>
      <c r="O711" s="18"/>
      <c r="P711" s="18"/>
      <c r="Q711" s="18"/>
      <c r="R711" s="18"/>
      <c r="S711" s="18"/>
      <c r="T711" s="20"/>
      <c r="U711" s="20"/>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row>
    <row r="712" spans="1:52" ht="9.75" customHeight="1">
      <c r="A712" s="19"/>
      <c r="B712" s="18"/>
      <c r="C712" s="18"/>
      <c r="D712" s="18"/>
      <c r="E712" s="99"/>
      <c r="F712" s="99"/>
      <c r="G712" s="18"/>
      <c r="H712" s="18"/>
      <c r="I712" s="18"/>
      <c r="J712" s="18"/>
      <c r="K712" s="18"/>
      <c r="L712" s="18"/>
      <c r="M712" s="18"/>
      <c r="N712" s="18"/>
      <c r="O712" s="18"/>
      <c r="P712" s="18"/>
      <c r="Q712" s="18"/>
      <c r="R712" s="18"/>
      <c r="S712" s="18"/>
      <c r="T712" s="20"/>
      <c r="U712" s="20"/>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row>
    <row r="713" spans="1:52" ht="9.75" customHeight="1">
      <c r="A713" s="19"/>
      <c r="B713" s="18"/>
      <c r="C713" s="18"/>
      <c r="D713" s="18"/>
      <c r="E713" s="99"/>
      <c r="F713" s="99"/>
      <c r="G713" s="18"/>
      <c r="H713" s="18"/>
      <c r="I713" s="18"/>
      <c r="J713" s="18"/>
      <c r="K713" s="18"/>
      <c r="L713" s="18"/>
      <c r="M713" s="18"/>
      <c r="N713" s="18"/>
      <c r="O713" s="18"/>
      <c r="P713" s="18"/>
      <c r="Q713" s="18"/>
      <c r="R713" s="18"/>
      <c r="S713" s="18"/>
      <c r="T713" s="20"/>
      <c r="U713" s="20"/>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row>
    <row r="714" spans="1:52" ht="9.75" customHeight="1">
      <c r="A714" s="19"/>
      <c r="B714" s="18"/>
      <c r="C714" s="18"/>
      <c r="D714" s="18"/>
      <c r="E714" s="99"/>
      <c r="F714" s="99"/>
      <c r="G714" s="18"/>
      <c r="H714" s="18"/>
      <c r="I714" s="18"/>
      <c r="J714" s="18"/>
      <c r="K714" s="18"/>
      <c r="L714" s="18"/>
      <c r="M714" s="18"/>
      <c r="N714" s="18"/>
      <c r="O714" s="18"/>
      <c r="P714" s="18"/>
      <c r="Q714" s="18"/>
      <c r="R714" s="18"/>
      <c r="S714" s="18"/>
      <c r="T714" s="20"/>
      <c r="U714" s="20"/>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row>
    <row r="715" spans="1:52" ht="9.75" customHeight="1">
      <c r="A715" s="19"/>
      <c r="B715" s="18"/>
      <c r="C715" s="18"/>
      <c r="D715" s="18"/>
      <c r="E715" s="99"/>
      <c r="F715" s="99"/>
      <c r="G715" s="18"/>
      <c r="H715" s="18"/>
      <c r="I715" s="18"/>
      <c r="J715" s="18"/>
      <c r="K715" s="18"/>
      <c r="L715" s="18"/>
      <c r="M715" s="18"/>
      <c r="N715" s="18"/>
      <c r="O715" s="18"/>
      <c r="P715" s="18"/>
      <c r="Q715" s="18"/>
      <c r="R715" s="18"/>
      <c r="S715" s="18"/>
      <c r="T715" s="20"/>
      <c r="U715" s="20"/>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row>
    <row r="716" spans="1:52" ht="9.75" customHeight="1">
      <c r="A716" s="19"/>
      <c r="B716" s="18"/>
      <c r="C716" s="18"/>
      <c r="D716" s="18"/>
      <c r="E716" s="99"/>
      <c r="F716" s="99"/>
      <c r="G716" s="18"/>
      <c r="H716" s="18"/>
      <c r="I716" s="18"/>
      <c r="J716" s="18"/>
      <c r="K716" s="18"/>
      <c r="L716" s="18"/>
      <c r="M716" s="18"/>
      <c r="N716" s="18"/>
      <c r="O716" s="18"/>
      <c r="P716" s="18"/>
      <c r="Q716" s="18"/>
      <c r="R716" s="18"/>
      <c r="S716" s="18"/>
      <c r="T716" s="20"/>
      <c r="U716" s="20"/>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row>
    <row r="717" spans="1:52" ht="9.75" customHeight="1">
      <c r="A717" s="19"/>
      <c r="B717" s="18"/>
      <c r="C717" s="18"/>
      <c r="D717" s="18"/>
      <c r="E717" s="99"/>
      <c r="F717" s="99"/>
      <c r="G717" s="18"/>
      <c r="H717" s="18"/>
      <c r="I717" s="18"/>
      <c r="J717" s="18"/>
      <c r="K717" s="18"/>
      <c r="L717" s="18"/>
      <c r="M717" s="18"/>
      <c r="N717" s="18"/>
      <c r="O717" s="18"/>
      <c r="P717" s="18"/>
      <c r="Q717" s="18"/>
      <c r="R717" s="18"/>
      <c r="S717" s="18"/>
      <c r="T717" s="20"/>
      <c r="U717" s="20"/>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row>
    <row r="718" spans="1:52" ht="9.75" customHeight="1">
      <c r="A718" s="19"/>
      <c r="B718" s="18"/>
      <c r="C718" s="18"/>
      <c r="D718" s="18"/>
      <c r="E718" s="99"/>
      <c r="F718" s="99"/>
      <c r="G718" s="18"/>
      <c r="H718" s="18"/>
      <c r="I718" s="18"/>
      <c r="J718" s="18"/>
      <c r="K718" s="18"/>
      <c r="L718" s="18"/>
      <c r="M718" s="18"/>
      <c r="N718" s="18"/>
      <c r="O718" s="18"/>
      <c r="P718" s="18"/>
      <c r="Q718" s="18"/>
      <c r="R718" s="18"/>
      <c r="S718" s="18"/>
      <c r="T718" s="20"/>
      <c r="U718" s="20"/>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row>
    <row r="719" spans="1:52" ht="9.75" customHeight="1">
      <c r="A719" s="19"/>
      <c r="B719" s="18"/>
      <c r="C719" s="18"/>
      <c r="D719" s="18"/>
      <c r="E719" s="99"/>
      <c r="F719" s="99"/>
      <c r="G719" s="18"/>
      <c r="H719" s="18"/>
      <c r="I719" s="18"/>
      <c r="J719" s="18"/>
      <c r="K719" s="18"/>
      <c r="L719" s="18"/>
      <c r="M719" s="18"/>
      <c r="N719" s="18"/>
      <c r="O719" s="18"/>
      <c r="P719" s="18"/>
      <c r="Q719" s="18"/>
      <c r="R719" s="18"/>
      <c r="S719" s="18"/>
      <c r="T719" s="20"/>
      <c r="U719" s="20"/>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row>
    <row r="720" spans="1:52" ht="9.75" customHeight="1">
      <c r="A720" s="19"/>
      <c r="B720" s="18"/>
      <c r="C720" s="18"/>
      <c r="D720" s="18"/>
      <c r="E720" s="99"/>
      <c r="F720" s="99"/>
      <c r="G720" s="18"/>
      <c r="H720" s="18"/>
      <c r="I720" s="18"/>
      <c r="J720" s="18"/>
      <c r="K720" s="18"/>
      <c r="L720" s="18"/>
      <c r="M720" s="18"/>
      <c r="N720" s="18"/>
      <c r="O720" s="18"/>
      <c r="P720" s="18"/>
      <c r="Q720" s="18"/>
      <c r="R720" s="18"/>
      <c r="S720" s="18"/>
      <c r="T720" s="20"/>
      <c r="U720" s="20"/>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row>
    <row r="721" spans="1:52" ht="9.75" customHeight="1">
      <c r="A721" s="19"/>
      <c r="B721" s="18"/>
      <c r="C721" s="18"/>
      <c r="D721" s="18"/>
      <c r="E721" s="99"/>
      <c r="F721" s="99"/>
      <c r="G721" s="18"/>
      <c r="H721" s="18"/>
      <c r="I721" s="18"/>
      <c r="J721" s="18"/>
      <c r="K721" s="18"/>
      <c r="L721" s="18"/>
      <c r="M721" s="18"/>
      <c r="N721" s="18"/>
      <c r="O721" s="18"/>
      <c r="P721" s="18"/>
      <c r="Q721" s="18"/>
      <c r="R721" s="18"/>
      <c r="S721" s="18"/>
      <c r="T721" s="20"/>
      <c r="U721" s="20"/>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row>
    <row r="722" spans="1:52" ht="9.75" customHeight="1">
      <c r="A722" s="19"/>
      <c r="B722" s="18"/>
      <c r="C722" s="18"/>
      <c r="D722" s="18"/>
      <c r="E722" s="99"/>
      <c r="F722" s="99"/>
      <c r="G722" s="18"/>
      <c r="H722" s="18"/>
      <c r="I722" s="18"/>
      <c r="J722" s="18"/>
      <c r="K722" s="18"/>
      <c r="L722" s="18"/>
      <c r="M722" s="18"/>
      <c r="N722" s="18"/>
      <c r="O722" s="18"/>
      <c r="P722" s="18"/>
      <c r="Q722" s="18"/>
      <c r="R722" s="18"/>
      <c r="S722" s="18"/>
      <c r="T722" s="20"/>
      <c r="U722" s="20"/>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c r="AY722" s="18"/>
      <c r="AZ722" s="18"/>
    </row>
    <row r="723" spans="1:52" ht="9.75" customHeight="1">
      <c r="A723" s="19"/>
      <c r="B723" s="18"/>
      <c r="C723" s="18"/>
      <c r="D723" s="18"/>
      <c r="E723" s="99"/>
      <c r="F723" s="99"/>
      <c r="G723" s="18"/>
      <c r="H723" s="18"/>
      <c r="I723" s="18"/>
      <c r="J723" s="18"/>
      <c r="K723" s="18"/>
      <c r="L723" s="18"/>
      <c r="M723" s="18"/>
      <c r="N723" s="18"/>
      <c r="O723" s="18"/>
      <c r="P723" s="18"/>
      <c r="Q723" s="18"/>
      <c r="R723" s="18"/>
      <c r="S723" s="18"/>
      <c r="T723" s="20"/>
      <c r="U723" s="20"/>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row>
    <row r="724" spans="1:52" ht="9.75" customHeight="1">
      <c r="A724" s="19"/>
      <c r="B724" s="18"/>
      <c r="C724" s="18"/>
      <c r="D724" s="18"/>
      <c r="E724" s="99"/>
      <c r="F724" s="99"/>
      <c r="G724" s="18"/>
      <c r="H724" s="18"/>
      <c r="I724" s="18"/>
      <c r="J724" s="18"/>
      <c r="K724" s="18"/>
      <c r="L724" s="18"/>
      <c r="M724" s="18"/>
      <c r="N724" s="18"/>
      <c r="O724" s="18"/>
      <c r="P724" s="18"/>
      <c r="Q724" s="18"/>
      <c r="R724" s="18"/>
      <c r="S724" s="18"/>
      <c r="T724" s="20"/>
      <c r="U724" s="20"/>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c r="AY724" s="18"/>
      <c r="AZ724" s="18"/>
    </row>
    <row r="725" spans="1:52" ht="9.75" customHeight="1">
      <c r="A725" s="19"/>
      <c r="B725" s="18"/>
      <c r="C725" s="18"/>
      <c r="D725" s="18"/>
      <c r="E725" s="99"/>
      <c r="F725" s="99"/>
      <c r="G725" s="18"/>
      <c r="H725" s="18"/>
      <c r="I725" s="18"/>
      <c r="J725" s="18"/>
      <c r="K725" s="18"/>
      <c r="L725" s="18"/>
      <c r="M725" s="18"/>
      <c r="N725" s="18"/>
      <c r="O725" s="18"/>
      <c r="P725" s="18"/>
      <c r="Q725" s="18"/>
      <c r="R725" s="18"/>
      <c r="S725" s="18"/>
      <c r="T725" s="20"/>
      <c r="U725" s="20"/>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row>
    <row r="726" spans="1:52" ht="9.75" customHeight="1">
      <c r="A726" s="19"/>
      <c r="B726" s="18"/>
      <c r="C726" s="18"/>
      <c r="D726" s="18"/>
      <c r="E726" s="99"/>
      <c r="F726" s="99"/>
      <c r="G726" s="18"/>
      <c r="H726" s="18"/>
      <c r="I726" s="18"/>
      <c r="J726" s="18"/>
      <c r="K726" s="18"/>
      <c r="L726" s="18"/>
      <c r="M726" s="18"/>
      <c r="N726" s="18"/>
      <c r="O726" s="18"/>
      <c r="P726" s="18"/>
      <c r="Q726" s="18"/>
      <c r="R726" s="18"/>
      <c r="S726" s="18"/>
      <c r="T726" s="20"/>
      <c r="U726" s="20"/>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c r="AY726" s="18"/>
      <c r="AZ726" s="18"/>
    </row>
    <row r="727" spans="1:52" ht="9.75" customHeight="1">
      <c r="A727" s="19"/>
      <c r="B727" s="18"/>
      <c r="C727" s="18"/>
      <c r="D727" s="18"/>
      <c r="E727" s="99"/>
      <c r="F727" s="99"/>
      <c r="G727" s="18"/>
      <c r="H727" s="18"/>
      <c r="I727" s="18"/>
      <c r="J727" s="18"/>
      <c r="K727" s="18"/>
      <c r="L727" s="18"/>
      <c r="M727" s="18"/>
      <c r="N727" s="18"/>
      <c r="O727" s="18"/>
      <c r="P727" s="18"/>
      <c r="Q727" s="18"/>
      <c r="R727" s="18"/>
      <c r="S727" s="18"/>
      <c r="T727" s="20"/>
      <c r="U727" s="20"/>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row>
    <row r="728" spans="1:52" ht="9.75" customHeight="1">
      <c r="A728" s="19"/>
      <c r="B728" s="18"/>
      <c r="C728" s="18"/>
      <c r="D728" s="18"/>
      <c r="E728" s="99"/>
      <c r="F728" s="99"/>
      <c r="G728" s="18"/>
      <c r="H728" s="18"/>
      <c r="I728" s="18"/>
      <c r="J728" s="18"/>
      <c r="K728" s="18"/>
      <c r="L728" s="18"/>
      <c r="M728" s="18"/>
      <c r="N728" s="18"/>
      <c r="O728" s="18"/>
      <c r="P728" s="18"/>
      <c r="Q728" s="18"/>
      <c r="R728" s="18"/>
      <c r="S728" s="18"/>
      <c r="T728" s="20"/>
      <c r="U728" s="20"/>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c r="AY728" s="18"/>
      <c r="AZ728" s="18"/>
    </row>
    <row r="729" spans="1:52" ht="9.75" customHeight="1">
      <c r="A729" s="19"/>
      <c r="B729" s="18"/>
      <c r="C729" s="18"/>
      <c r="D729" s="18"/>
      <c r="E729" s="99"/>
      <c r="F729" s="99"/>
      <c r="G729" s="18"/>
      <c r="H729" s="18"/>
      <c r="I729" s="18"/>
      <c r="J729" s="18"/>
      <c r="K729" s="18"/>
      <c r="L729" s="18"/>
      <c r="M729" s="18"/>
      <c r="N729" s="18"/>
      <c r="O729" s="18"/>
      <c r="P729" s="18"/>
      <c r="Q729" s="18"/>
      <c r="R729" s="18"/>
      <c r="S729" s="18"/>
      <c r="T729" s="20"/>
      <c r="U729" s="20"/>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row>
    <row r="730" spans="1:52" ht="9.75" customHeight="1">
      <c r="A730" s="19"/>
      <c r="B730" s="18"/>
      <c r="C730" s="18"/>
      <c r="D730" s="18"/>
      <c r="E730" s="99"/>
      <c r="F730" s="99"/>
      <c r="G730" s="18"/>
      <c r="H730" s="18"/>
      <c r="I730" s="18"/>
      <c r="J730" s="18"/>
      <c r="K730" s="18"/>
      <c r="L730" s="18"/>
      <c r="M730" s="18"/>
      <c r="N730" s="18"/>
      <c r="O730" s="18"/>
      <c r="P730" s="18"/>
      <c r="Q730" s="18"/>
      <c r="R730" s="18"/>
      <c r="S730" s="18"/>
      <c r="T730" s="20"/>
      <c r="U730" s="20"/>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c r="AY730" s="18"/>
      <c r="AZ730" s="18"/>
    </row>
    <row r="731" spans="1:52" ht="9.75" customHeight="1">
      <c r="A731" s="19"/>
      <c r="B731" s="18"/>
      <c r="C731" s="18"/>
      <c r="D731" s="18"/>
      <c r="E731" s="99"/>
      <c r="F731" s="99"/>
      <c r="G731" s="18"/>
      <c r="H731" s="18"/>
      <c r="I731" s="18"/>
      <c r="J731" s="18"/>
      <c r="K731" s="18"/>
      <c r="L731" s="18"/>
      <c r="M731" s="18"/>
      <c r="N731" s="18"/>
      <c r="O731" s="18"/>
      <c r="P731" s="18"/>
      <c r="Q731" s="18"/>
      <c r="R731" s="18"/>
      <c r="S731" s="18"/>
      <c r="T731" s="20"/>
      <c r="U731" s="20"/>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row>
    <row r="732" spans="1:52" ht="9.75" customHeight="1">
      <c r="A732" s="19"/>
      <c r="B732" s="18"/>
      <c r="C732" s="18"/>
      <c r="D732" s="18"/>
      <c r="E732" s="99"/>
      <c r="F732" s="99"/>
      <c r="G732" s="18"/>
      <c r="H732" s="18"/>
      <c r="I732" s="18"/>
      <c r="J732" s="18"/>
      <c r="K732" s="18"/>
      <c r="L732" s="18"/>
      <c r="M732" s="18"/>
      <c r="N732" s="18"/>
      <c r="O732" s="18"/>
      <c r="P732" s="18"/>
      <c r="Q732" s="18"/>
      <c r="R732" s="18"/>
      <c r="S732" s="18"/>
      <c r="T732" s="20"/>
      <c r="U732" s="20"/>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c r="AY732" s="18"/>
      <c r="AZ732" s="18"/>
    </row>
    <row r="733" spans="1:52" ht="9.75" customHeight="1">
      <c r="A733" s="19"/>
      <c r="B733" s="18"/>
      <c r="C733" s="18"/>
      <c r="D733" s="18"/>
      <c r="E733" s="99"/>
      <c r="F733" s="99"/>
      <c r="G733" s="18"/>
      <c r="H733" s="18"/>
      <c r="I733" s="18"/>
      <c r="J733" s="18"/>
      <c r="K733" s="18"/>
      <c r="L733" s="18"/>
      <c r="M733" s="18"/>
      <c r="N733" s="18"/>
      <c r="O733" s="18"/>
      <c r="P733" s="18"/>
      <c r="Q733" s="18"/>
      <c r="R733" s="18"/>
      <c r="S733" s="18"/>
      <c r="T733" s="20"/>
      <c r="U733" s="20"/>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row>
    <row r="734" spans="1:52" ht="9.75" customHeight="1">
      <c r="A734" s="19"/>
      <c r="B734" s="18"/>
      <c r="C734" s="18"/>
      <c r="D734" s="18"/>
      <c r="E734" s="99"/>
      <c r="F734" s="99"/>
      <c r="G734" s="18"/>
      <c r="H734" s="18"/>
      <c r="I734" s="18"/>
      <c r="J734" s="18"/>
      <c r="K734" s="18"/>
      <c r="L734" s="18"/>
      <c r="M734" s="18"/>
      <c r="N734" s="18"/>
      <c r="O734" s="18"/>
      <c r="P734" s="18"/>
      <c r="Q734" s="18"/>
      <c r="R734" s="18"/>
      <c r="S734" s="18"/>
      <c r="T734" s="20"/>
      <c r="U734" s="20"/>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c r="AY734" s="18"/>
      <c r="AZ734" s="18"/>
    </row>
    <row r="735" spans="1:52" ht="9.75" customHeight="1">
      <c r="A735" s="19"/>
      <c r="B735" s="18"/>
      <c r="C735" s="18"/>
      <c r="D735" s="18"/>
      <c r="E735" s="99"/>
      <c r="F735" s="99"/>
      <c r="G735" s="18"/>
      <c r="H735" s="18"/>
      <c r="I735" s="18"/>
      <c r="J735" s="18"/>
      <c r="K735" s="18"/>
      <c r="L735" s="18"/>
      <c r="M735" s="18"/>
      <c r="N735" s="18"/>
      <c r="O735" s="18"/>
      <c r="P735" s="18"/>
      <c r="Q735" s="18"/>
      <c r="R735" s="18"/>
      <c r="S735" s="18"/>
      <c r="T735" s="20"/>
      <c r="U735" s="20"/>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row>
    <row r="736" spans="1:52" ht="9.75" customHeight="1">
      <c r="A736" s="19"/>
      <c r="B736" s="18"/>
      <c r="C736" s="18"/>
      <c r="D736" s="18"/>
      <c r="E736" s="99"/>
      <c r="F736" s="99"/>
      <c r="G736" s="18"/>
      <c r="H736" s="18"/>
      <c r="I736" s="18"/>
      <c r="J736" s="18"/>
      <c r="K736" s="18"/>
      <c r="L736" s="18"/>
      <c r="M736" s="18"/>
      <c r="N736" s="18"/>
      <c r="O736" s="18"/>
      <c r="P736" s="18"/>
      <c r="Q736" s="18"/>
      <c r="R736" s="18"/>
      <c r="S736" s="18"/>
      <c r="T736" s="20"/>
      <c r="U736" s="20"/>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c r="AY736" s="18"/>
      <c r="AZ736" s="18"/>
    </row>
    <row r="737" spans="1:52" ht="9.75" customHeight="1">
      <c r="A737" s="19"/>
      <c r="B737" s="18"/>
      <c r="C737" s="18"/>
      <c r="D737" s="18"/>
      <c r="E737" s="99"/>
      <c r="F737" s="99"/>
      <c r="G737" s="18"/>
      <c r="H737" s="18"/>
      <c r="I737" s="18"/>
      <c r="J737" s="18"/>
      <c r="K737" s="18"/>
      <c r="L737" s="18"/>
      <c r="M737" s="18"/>
      <c r="N737" s="18"/>
      <c r="O737" s="18"/>
      <c r="P737" s="18"/>
      <c r="Q737" s="18"/>
      <c r="R737" s="18"/>
      <c r="S737" s="18"/>
      <c r="T737" s="20"/>
      <c r="U737" s="20"/>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row>
    <row r="738" spans="1:52" ht="9.75" customHeight="1">
      <c r="A738" s="19"/>
      <c r="B738" s="18"/>
      <c r="C738" s="18"/>
      <c r="D738" s="18"/>
      <c r="E738" s="99"/>
      <c r="F738" s="99"/>
      <c r="G738" s="18"/>
      <c r="H738" s="18"/>
      <c r="I738" s="18"/>
      <c r="J738" s="18"/>
      <c r="K738" s="18"/>
      <c r="L738" s="18"/>
      <c r="M738" s="18"/>
      <c r="N738" s="18"/>
      <c r="O738" s="18"/>
      <c r="P738" s="18"/>
      <c r="Q738" s="18"/>
      <c r="R738" s="18"/>
      <c r="S738" s="18"/>
      <c r="T738" s="20"/>
      <c r="U738" s="20"/>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c r="AY738" s="18"/>
      <c r="AZ738" s="18"/>
    </row>
    <row r="739" spans="1:52" ht="9.75" customHeight="1">
      <c r="A739" s="19"/>
      <c r="B739" s="18"/>
      <c r="C739" s="18"/>
      <c r="D739" s="18"/>
      <c r="E739" s="99"/>
      <c r="F739" s="99"/>
      <c r="G739" s="18"/>
      <c r="H739" s="18"/>
      <c r="I739" s="18"/>
      <c r="J739" s="18"/>
      <c r="K739" s="18"/>
      <c r="L739" s="18"/>
      <c r="M739" s="18"/>
      <c r="N739" s="18"/>
      <c r="O739" s="18"/>
      <c r="P739" s="18"/>
      <c r="Q739" s="18"/>
      <c r="R739" s="18"/>
      <c r="S739" s="18"/>
      <c r="T739" s="20"/>
      <c r="U739" s="20"/>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row>
    <row r="740" spans="1:52" ht="9.75" customHeight="1">
      <c r="A740" s="19"/>
      <c r="B740" s="18"/>
      <c r="C740" s="18"/>
      <c r="D740" s="18"/>
      <c r="E740" s="99"/>
      <c r="F740" s="99"/>
      <c r="G740" s="18"/>
      <c r="H740" s="18"/>
      <c r="I740" s="18"/>
      <c r="J740" s="18"/>
      <c r="K740" s="18"/>
      <c r="L740" s="18"/>
      <c r="M740" s="18"/>
      <c r="N740" s="18"/>
      <c r="O740" s="18"/>
      <c r="P740" s="18"/>
      <c r="Q740" s="18"/>
      <c r="R740" s="18"/>
      <c r="S740" s="18"/>
      <c r="T740" s="20"/>
      <c r="U740" s="20"/>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row>
    <row r="741" spans="1:52" ht="9.75" customHeight="1">
      <c r="A741" s="19"/>
      <c r="B741" s="18"/>
      <c r="C741" s="18"/>
      <c r="D741" s="18"/>
      <c r="E741" s="99"/>
      <c r="F741" s="99"/>
      <c r="G741" s="18"/>
      <c r="H741" s="18"/>
      <c r="I741" s="18"/>
      <c r="J741" s="18"/>
      <c r="K741" s="18"/>
      <c r="L741" s="18"/>
      <c r="M741" s="18"/>
      <c r="N741" s="18"/>
      <c r="O741" s="18"/>
      <c r="P741" s="18"/>
      <c r="Q741" s="18"/>
      <c r="R741" s="18"/>
      <c r="S741" s="18"/>
      <c r="T741" s="20"/>
      <c r="U741" s="20"/>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row>
    <row r="742" spans="1:52" ht="9.75" customHeight="1">
      <c r="A742" s="19"/>
      <c r="B742" s="18"/>
      <c r="C742" s="18"/>
      <c r="D742" s="18"/>
      <c r="E742" s="99"/>
      <c r="F742" s="99"/>
      <c r="G742" s="18"/>
      <c r="H742" s="18"/>
      <c r="I742" s="18"/>
      <c r="J742" s="18"/>
      <c r="K742" s="18"/>
      <c r="L742" s="18"/>
      <c r="M742" s="18"/>
      <c r="N742" s="18"/>
      <c r="O742" s="18"/>
      <c r="P742" s="18"/>
      <c r="Q742" s="18"/>
      <c r="R742" s="18"/>
      <c r="S742" s="18"/>
      <c r="T742" s="20"/>
      <c r="U742" s="20"/>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c r="AY742" s="18"/>
      <c r="AZ742" s="18"/>
    </row>
    <row r="743" spans="1:52" ht="9.75" customHeight="1">
      <c r="A743" s="19"/>
      <c r="B743" s="18"/>
      <c r="C743" s="18"/>
      <c r="D743" s="18"/>
      <c r="E743" s="99"/>
      <c r="F743" s="99"/>
      <c r="G743" s="18"/>
      <c r="H743" s="18"/>
      <c r="I743" s="18"/>
      <c r="J743" s="18"/>
      <c r="K743" s="18"/>
      <c r="L743" s="18"/>
      <c r="M743" s="18"/>
      <c r="N743" s="18"/>
      <c r="O743" s="18"/>
      <c r="P743" s="18"/>
      <c r="Q743" s="18"/>
      <c r="R743" s="18"/>
      <c r="S743" s="18"/>
      <c r="T743" s="20"/>
      <c r="U743" s="20"/>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row>
    <row r="744" spans="1:52" ht="9.75" customHeight="1">
      <c r="A744" s="19"/>
      <c r="B744" s="18"/>
      <c r="C744" s="18"/>
      <c r="D744" s="18"/>
      <c r="E744" s="99"/>
      <c r="F744" s="99"/>
      <c r="G744" s="18"/>
      <c r="H744" s="18"/>
      <c r="I744" s="18"/>
      <c r="J744" s="18"/>
      <c r="K744" s="18"/>
      <c r="L744" s="18"/>
      <c r="M744" s="18"/>
      <c r="N744" s="18"/>
      <c r="O744" s="18"/>
      <c r="P744" s="18"/>
      <c r="Q744" s="18"/>
      <c r="R744" s="18"/>
      <c r="S744" s="18"/>
      <c r="T744" s="20"/>
      <c r="U744" s="20"/>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row>
    <row r="745" spans="1:52" ht="9.75" customHeight="1">
      <c r="A745" s="19"/>
      <c r="B745" s="18"/>
      <c r="C745" s="18"/>
      <c r="D745" s="18"/>
      <c r="E745" s="99"/>
      <c r="F745" s="99"/>
      <c r="G745" s="18"/>
      <c r="H745" s="18"/>
      <c r="I745" s="18"/>
      <c r="J745" s="18"/>
      <c r="K745" s="18"/>
      <c r="L745" s="18"/>
      <c r="M745" s="18"/>
      <c r="N745" s="18"/>
      <c r="O745" s="18"/>
      <c r="P745" s="18"/>
      <c r="Q745" s="18"/>
      <c r="R745" s="18"/>
      <c r="S745" s="18"/>
      <c r="T745" s="20"/>
      <c r="U745" s="20"/>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row>
    <row r="746" spans="1:52" ht="9.75" customHeight="1">
      <c r="A746" s="19"/>
      <c r="B746" s="18"/>
      <c r="C746" s="18"/>
      <c r="D746" s="18"/>
      <c r="E746" s="99"/>
      <c r="F746" s="99"/>
      <c r="G746" s="18"/>
      <c r="H746" s="18"/>
      <c r="I746" s="18"/>
      <c r="J746" s="18"/>
      <c r="K746" s="18"/>
      <c r="L746" s="18"/>
      <c r="M746" s="18"/>
      <c r="N746" s="18"/>
      <c r="O746" s="18"/>
      <c r="P746" s="18"/>
      <c r="Q746" s="18"/>
      <c r="R746" s="18"/>
      <c r="S746" s="18"/>
      <c r="T746" s="20"/>
      <c r="U746" s="20"/>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c r="AY746" s="18"/>
      <c r="AZ746" s="18"/>
    </row>
    <row r="747" spans="1:52" ht="9.75" customHeight="1">
      <c r="A747" s="19"/>
      <c r="B747" s="18"/>
      <c r="C747" s="18"/>
      <c r="D747" s="18"/>
      <c r="E747" s="99"/>
      <c r="F747" s="99"/>
      <c r="G747" s="18"/>
      <c r="H747" s="18"/>
      <c r="I747" s="18"/>
      <c r="J747" s="18"/>
      <c r="K747" s="18"/>
      <c r="L747" s="18"/>
      <c r="M747" s="18"/>
      <c r="N747" s="18"/>
      <c r="O747" s="18"/>
      <c r="P747" s="18"/>
      <c r="Q747" s="18"/>
      <c r="R747" s="18"/>
      <c r="S747" s="18"/>
      <c r="T747" s="20"/>
      <c r="U747" s="20"/>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row>
    <row r="748" spans="1:52" ht="9.75" customHeight="1">
      <c r="A748" s="19"/>
      <c r="B748" s="18"/>
      <c r="C748" s="18"/>
      <c r="D748" s="18"/>
      <c r="E748" s="99"/>
      <c r="F748" s="99"/>
      <c r="G748" s="18"/>
      <c r="H748" s="18"/>
      <c r="I748" s="18"/>
      <c r="J748" s="18"/>
      <c r="K748" s="18"/>
      <c r="L748" s="18"/>
      <c r="M748" s="18"/>
      <c r="N748" s="18"/>
      <c r="O748" s="18"/>
      <c r="P748" s="18"/>
      <c r="Q748" s="18"/>
      <c r="R748" s="18"/>
      <c r="S748" s="18"/>
      <c r="T748" s="20"/>
      <c r="U748" s="20"/>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c r="AY748" s="18"/>
      <c r="AZ748" s="18"/>
    </row>
    <row r="749" spans="1:52" ht="9.75" customHeight="1">
      <c r="A749" s="19"/>
      <c r="B749" s="18"/>
      <c r="C749" s="18"/>
      <c r="D749" s="18"/>
      <c r="E749" s="99"/>
      <c r="F749" s="99"/>
      <c r="G749" s="18"/>
      <c r="H749" s="18"/>
      <c r="I749" s="18"/>
      <c r="J749" s="18"/>
      <c r="K749" s="18"/>
      <c r="L749" s="18"/>
      <c r="M749" s="18"/>
      <c r="N749" s="18"/>
      <c r="O749" s="18"/>
      <c r="P749" s="18"/>
      <c r="Q749" s="18"/>
      <c r="R749" s="18"/>
      <c r="S749" s="18"/>
      <c r="T749" s="20"/>
      <c r="U749" s="20"/>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row>
    <row r="750" spans="1:52" ht="9.75" customHeight="1">
      <c r="A750" s="19"/>
      <c r="B750" s="18"/>
      <c r="C750" s="18"/>
      <c r="D750" s="18"/>
      <c r="E750" s="99"/>
      <c r="F750" s="99"/>
      <c r="G750" s="18"/>
      <c r="H750" s="18"/>
      <c r="I750" s="18"/>
      <c r="J750" s="18"/>
      <c r="K750" s="18"/>
      <c r="L750" s="18"/>
      <c r="M750" s="18"/>
      <c r="N750" s="18"/>
      <c r="O750" s="18"/>
      <c r="P750" s="18"/>
      <c r="Q750" s="18"/>
      <c r="R750" s="18"/>
      <c r="S750" s="18"/>
      <c r="T750" s="20"/>
      <c r="U750" s="20"/>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c r="AY750" s="18"/>
      <c r="AZ750" s="18"/>
    </row>
    <row r="751" spans="1:52" ht="9.75" customHeight="1">
      <c r="A751" s="19"/>
      <c r="B751" s="18"/>
      <c r="C751" s="18"/>
      <c r="D751" s="18"/>
      <c r="E751" s="99"/>
      <c r="F751" s="99"/>
      <c r="G751" s="18"/>
      <c r="H751" s="18"/>
      <c r="I751" s="18"/>
      <c r="J751" s="18"/>
      <c r="K751" s="18"/>
      <c r="L751" s="18"/>
      <c r="M751" s="18"/>
      <c r="N751" s="18"/>
      <c r="O751" s="18"/>
      <c r="P751" s="18"/>
      <c r="Q751" s="18"/>
      <c r="R751" s="18"/>
      <c r="S751" s="18"/>
      <c r="T751" s="20"/>
      <c r="U751" s="20"/>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row>
    <row r="752" spans="1:52" ht="9.75" customHeight="1">
      <c r="A752" s="19"/>
      <c r="B752" s="18"/>
      <c r="C752" s="18"/>
      <c r="D752" s="18"/>
      <c r="E752" s="99"/>
      <c r="F752" s="99"/>
      <c r="G752" s="18"/>
      <c r="H752" s="18"/>
      <c r="I752" s="18"/>
      <c r="J752" s="18"/>
      <c r="K752" s="18"/>
      <c r="L752" s="18"/>
      <c r="M752" s="18"/>
      <c r="N752" s="18"/>
      <c r="O752" s="18"/>
      <c r="P752" s="18"/>
      <c r="Q752" s="18"/>
      <c r="R752" s="18"/>
      <c r="S752" s="18"/>
      <c r="T752" s="20"/>
      <c r="U752" s="20"/>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c r="AY752" s="18"/>
      <c r="AZ752" s="18"/>
    </row>
    <row r="753" spans="1:52" ht="9.75" customHeight="1">
      <c r="A753" s="19"/>
      <c r="B753" s="18"/>
      <c r="C753" s="18"/>
      <c r="D753" s="18"/>
      <c r="E753" s="99"/>
      <c r="F753" s="99"/>
      <c r="G753" s="18"/>
      <c r="H753" s="18"/>
      <c r="I753" s="18"/>
      <c r="J753" s="18"/>
      <c r="K753" s="18"/>
      <c r="L753" s="18"/>
      <c r="M753" s="18"/>
      <c r="N753" s="18"/>
      <c r="O753" s="18"/>
      <c r="P753" s="18"/>
      <c r="Q753" s="18"/>
      <c r="R753" s="18"/>
      <c r="S753" s="18"/>
      <c r="T753" s="20"/>
      <c r="U753" s="20"/>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row>
    <row r="754" spans="1:52" ht="9.75" customHeight="1">
      <c r="A754" s="19"/>
      <c r="B754" s="18"/>
      <c r="C754" s="18"/>
      <c r="D754" s="18"/>
      <c r="E754" s="99"/>
      <c r="F754" s="99"/>
      <c r="G754" s="18"/>
      <c r="H754" s="18"/>
      <c r="I754" s="18"/>
      <c r="J754" s="18"/>
      <c r="K754" s="18"/>
      <c r="L754" s="18"/>
      <c r="M754" s="18"/>
      <c r="N754" s="18"/>
      <c r="O754" s="18"/>
      <c r="P754" s="18"/>
      <c r="Q754" s="18"/>
      <c r="R754" s="18"/>
      <c r="S754" s="18"/>
      <c r="T754" s="20"/>
      <c r="U754" s="20"/>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c r="AY754" s="18"/>
      <c r="AZ754" s="18"/>
    </row>
    <row r="755" spans="1:52" ht="9.75" customHeight="1">
      <c r="A755" s="19"/>
      <c r="B755" s="18"/>
      <c r="C755" s="18"/>
      <c r="D755" s="18"/>
      <c r="E755" s="99"/>
      <c r="F755" s="99"/>
      <c r="G755" s="18"/>
      <c r="H755" s="18"/>
      <c r="I755" s="18"/>
      <c r="J755" s="18"/>
      <c r="K755" s="18"/>
      <c r="L755" s="18"/>
      <c r="M755" s="18"/>
      <c r="N755" s="18"/>
      <c r="O755" s="18"/>
      <c r="P755" s="18"/>
      <c r="Q755" s="18"/>
      <c r="R755" s="18"/>
      <c r="S755" s="18"/>
      <c r="T755" s="20"/>
      <c r="U755" s="20"/>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row>
    <row r="756" spans="1:52" ht="9.75" customHeight="1">
      <c r="A756" s="19"/>
      <c r="B756" s="18"/>
      <c r="C756" s="18"/>
      <c r="D756" s="18"/>
      <c r="E756" s="99"/>
      <c r="F756" s="99"/>
      <c r="G756" s="18"/>
      <c r="H756" s="18"/>
      <c r="I756" s="18"/>
      <c r="J756" s="18"/>
      <c r="K756" s="18"/>
      <c r="L756" s="18"/>
      <c r="M756" s="18"/>
      <c r="N756" s="18"/>
      <c r="O756" s="18"/>
      <c r="P756" s="18"/>
      <c r="Q756" s="18"/>
      <c r="R756" s="18"/>
      <c r="S756" s="18"/>
      <c r="T756" s="20"/>
      <c r="U756" s="20"/>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c r="AY756" s="18"/>
      <c r="AZ756" s="18"/>
    </row>
    <row r="757" spans="1:52" ht="9.75" customHeight="1">
      <c r="A757" s="19"/>
      <c r="B757" s="18"/>
      <c r="C757" s="18"/>
      <c r="D757" s="18"/>
      <c r="E757" s="99"/>
      <c r="F757" s="99"/>
      <c r="G757" s="18"/>
      <c r="H757" s="18"/>
      <c r="I757" s="18"/>
      <c r="J757" s="18"/>
      <c r="K757" s="18"/>
      <c r="L757" s="18"/>
      <c r="M757" s="18"/>
      <c r="N757" s="18"/>
      <c r="O757" s="18"/>
      <c r="P757" s="18"/>
      <c r="Q757" s="18"/>
      <c r="R757" s="18"/>
      <c r="S757" s="18"/>
      <c r="T757" s="20"/>
      <c r="U757" s="20"/>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row>
    <row r="758" spans="1:52" ht="9.75" customHeight="1">
      <c r="A758" s="19"/>
      <c r="B758" s="18"/>
      <c r="C758" s="18"/>
      <c r="D758" s="18"/>
      <c r="E758" s="99"/>
      <c r="F758" s="99"/>
      <c r="G758" s="18"/>
      <c r="H758" s="18"/>
      <c r="I758" s="18"/>
      <c r="J758" s="18"/>
      <c r="K758" s="18"/>
      <c r="L758" s="18"/>
      <c r="M758" s="18"/>
      <c r="N758" s="18"/>
      <c r="O758" s="18"/>
      <c r="P758" s="18"/>
      <c r="Q758" s="18"/>
      <c r="R758" s="18"/>
      <c r="S758" s="18"/>
      <c r="T758" s="20"/>
      <c r="U758" s="20"/>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c r="AY758" s="18"/>
      <c r="AZ758" s="18"/>
    </row>
    <row r="759" spans="1:52" ht="9.75" customHeight="1">
      <c r="A759" s="19"/>
      <c r="B759" s="18"/>
      <c r="C759" s="18"/>
      <c r="D759" s="18"/>
      <c r="E759" s="99"/>
      <c r="F759" s="99"/>
      <c r="G759" s="18"/>
      <c r="H759" s="18"/>
      <c r="I759" s="18"/>
      <c r="J759" s="18"/>
      <c r="K759" s="18"/>
      <c r="L759" s="18"/>
      <c r="M759" s="18"/>
      <c r="N759" s="18"/>
      <c r="O759" s="18"/>
      <c r="P759" s="18"/>
      <c r="Q759" s="18"/>
      <c r="R759" s="18"/>
      <c r="S759" s="18"/>
      <c r="T759" s="20"/>
      <c r="U759" s="20"/>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row>
    <row r="760" spans="1:52" ht="9.75" customHeight="1">
      <c r="A760" s="19"/>
      <c r="B760" s="18"/>
      <c r="C760" s="18"/>
      <c r="D760" s="18"/>
      <c r="E760" s="99"/>
      <c r="F760" s="99"/>
      <c r="G760" s="18"/>
      <c r="H760" s="18"/>
      <c r="I760" s="18"/>
      <c r="J760" s="18"/>
      <c r="K760" s="18"/>
      <c r="L760" s="18"/>
      <c r="M760" s="18"/>
      <c r="N760" s="18"/>
      <c r="O760" s="18"/>
      <c r="P760" s="18"/>
      <c r="Q760" s="18"/>
      <c r="R760" s="18"/>
      <c r="S760" s="18"/>
      <c r="T760" s="20"/>
      <c r="U760" s="20"/>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row>
    <row r="761" spans="1:52" ht="9.75" customHeight="1">
      <c r="A761" s="19"/>
      <c r="B761" s="18"/>
      <c r="C761" s="18"/>
      <c r="D761" s="18"/>
      <c r="E761" s="99"/>
      <c r="F761" s="99"/>
      <c r="G761" s="18"/>
      <c r="H761" s="18"/>
      <c r="I761" s="18"/>
      <c r="J761" s="18"/>
      <c r="K761" s="18"/>
      <c r="L761" s="18"/>
      <c r="M761" s="18"/>
      <c r="N761" s="18"/>
      <c r="O761" s="18"/>
      <c r="P761" s="18"/>
      <c r="Q761" s="18"/>
      <c r="R761" s="18"/>
      <c r="S761" s="18"/>
      <c r="T761" s="20"/>
      <c r="U761" s="20"/>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row>
    <row r="762" spans="1:52" ht="9.75" customHeight="1">
      <c r="A762" s="19"/>
      <c r="B762" s="18"/>
      <c r="C762" s="18"/>
      <c r="D762" s="18"/>
      <c r="E762" s="99"/>
      <c r="F762" s="99"/>
      <c r="G762" s="18"/>
      <c r="H762" s="18"/>
      <c r="I762" s="18"/>
      <c r="J762" s="18"/>
      <c r="K762" s="18"/>
      <c r="L762" s="18"/>
      <c r="M762" s="18"/>
      <c r="N762" s="18"/>
      <c r="O762" s="18"/>
      <c r="P762" s="18"/>
      <c r="Q762" s="18"/>
      <c r="R762" s="18"/>
      <c r="S762" s="18"/>
      <c r="T762" s="20"/>
      <c r="U762" s="20"/>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row>
    <row r="763" spans="1:52" ht="9.75" customHeight="1">
      <c r="A763" s="19"/>
      <c r="B763" s="18"/>
      <c r="C763" s="18"/>
      <c r="D763" s="18"/>
      <c r="E763" s="99"/>
      <c r="F763" s="99"/>
      <c r="G763" s="18"/>
      <c r="H763" s="18"/>
      <c r="I763" s="18"/>
      <c r="J763" s="18"/>
      <c r="K763" s="18"/>
      <c r="L763" s="18"/>
      <c r="M763" s="18"/>
      <c r="N763" s="18"/>
      <c r="O763" s="18"/>
      <c r="P763" s="18"/>
      <c r="Q763" s="18"/>
      <c r="R763" s="18"/>
      <c r="S763" s="18"/>
      <c r="T763" s="20"/>
      <c r="U763" s="20"/>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row>
    <row r="764" spans="1:52" ht="9.75" customHeight="1">
      <c r="A764" s="19"/>
      <c r="B764" s="18"/>
      <c r="C764" s="18"/>
      <c r="D764" s="18"/>
      <c r="E764" s="99"/>
      <c r="F764" s="99"/>
      <c r="G764" s="18"/>
      <c r="H764" s="18"/>
      <c r="I764" s="18"/>
      <c r="J764" s="18"/>
      <c r="K764" s="18"/>
      <c r="L764" s="18"/>
      <c r="M764" s="18"/>
      <c r="N764" s="18"/>
      <c r="O764" s="18"/>
      <c r="P764" s="18"/>
      <c r="Q764" s="18"/>
      <c r="R764" s="18"/>
      <c r="S764" s="18"/>
      <c r="T764" s="20"/>
      <c r="U764" s="20"/>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c r="AY764" s="18"/>
      <c r="AZ764" s="18"/>
    </row>
    <row r="765" spans="1:52" ht="9.75" customHeight="1">
      <c r="A765" s="19"/>
      <c r="B765" s="18"/>
      <c r="C765" s="18"/>
      <c r="D765" s="18"/>
      <c r="E765" s="99"/>
      <c r="F765" s="99"/>
      <c r="G765" s="18"/>
      <c r="H765" s="18"/>
      <c r="I765" s="18"/>
      <c r="J765" s="18"/>
      <c r="K765" s="18"/>
      <c r="L765" s="18"/>
      <c r="M765" s="18"/>
      <c r="N765" s="18"/>
      <c r="O765" s="18"/>
      <c r="P765" s="18"/>
      <c r="Q765" s="18"/>
      <c r="R765" s="18"/>
      <c r="S765" s="18"/>
      <c r="T765" s="20"/>
      <c r="U765" s="20"/>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row>
    <row r="766" spans="1:52" ht="9.75" customHeight="1">
      <c r="A766" s="19"/>
      <c r="B766" s="18"/>
      <c r="C766" s="18"/>
      <c r="D766" s="18"/>
      <c r="E766" s="99"/>
      <c r="F766" s="99"/>
      <c r="G766" s="18"/>
      <c r="H766" s="18"/>
      <c r="I766" s="18"/>
      <c r="J766" s="18"/>
      <c r="K766" s="18"/>
      <c r="L766" s="18"/>
      <c r="M766" s="18"/>
      <c r="N766" s="18"/>
      <c r="O766" s="18"/>
      <c r="P766" s="18"/>
      <c r="Q766" s="18"/>
      <c r="R766" s="18"/>
      <c r="S766" s="18"/>
      <c r="T766" s="20"/>
      <c r="U766" s="20"/>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c r="AY766" s="18"/>
      <c r="AZ766" s="18"/>
    </row>
    <row r="767" spans="1:52" ht="9.75" customHeight="1">
      <c r="A767" s="19"/>
      <c r="B767" s="18"/>
      <c r="C767" s="18"/>
      <c r="D767" s="18"/>
      <c r="E767" s="99"/>
      <c r="F767" s="99"/>
      <c r="G767" s="18"/>
      <c r="H767" s="18"/>
      <c r="I767" s="18"/>
      <c r="J767" s="18"/>
      <c r="K767" s="18"/>
      <c r="L767" s="18"/>
      <c r="M767" s="18"/>
      <c r="N767" s="18"/>
      <c r="O767" s="18"/>
      <c r="P767" s="18"/>
      <c r="Q767" s="18"/>
      <c r="R767" s="18"/>
      <c r="S767" s="18"/>
      <c r="T767" s="20"/>
      <c r="U767" s="20"/>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row>
    <row r="768" spans="1:52" ht="9.75" customHeight="1">
      <c r="A768" s="19"/>
      <c r="B768" s="18"/>
      <c r="C768" s="18"/>
      <c r="D768" s="18"/>
      <c r="E768" s="99"/>
      <c r="F768" s="99"/>
      <c r="G768" s="18"/>
      <c r="H768" s="18"/>
      <c r="I768" s="18"/>
      <c r="J768" s="18"/>
      <c r="K768" s="18"/>
      <c r="L768" s="18"/>
      <c r="M768" s="18"/>
      <c r="N768" s="18"/>
      <c r="O768" s="18"/>
      <c r="P768" s="18"/>
      <c r="Q768" s="18"/>
      <c r="R768" s="18"/>
      <c r="S768" s="18"/>
      <c r="T768" s="20"/>
      <c r="U768" s="20"/>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row>
    <row r="769" spans="1:52" ht="9.75" customHeight="1">
      <c r="A769" s="19"/>
      <c r="B769" s="18"/>
      <c r="C769" s="18"/>
      <c r="D769" s="18"/>
      <c r="E769" s="99"/>
      <c r="F769" s="99"/>
      <c r="G769" s="18"/>
      <c r="H769" s="18"/>
      <c r="I769" s="18"/>
      <c r="J769" s="18"/>
      <c r="K769" s="18"/>
      <c r="L769" s="18"/>
      <c r="M769" s="18"/>
      <c r="N769" s="18"/>
      <c r="O769" s="18"/>
      <c r="P769" s="18"/>
      <c r="Q769" s="18"/>
      <c r="R769" s="18"/>
      <c r="S769" s="18"/>
      <c r="T769" s="20"/>
      <c r="U769" s="20"/>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row>
    <row r="770" spans="1:52" ht="9.75" customHeight="1">
      <c r="A770" s="19"/>
      <c r="B770" s="18"/>
      <c r="C770" s="18"/>
      <c r="D770" s="18"/>
      <c r="E770" s="99"/>
      <c r="F770" s="99"/>
      <c r="G770" s="18"/>
      <c r="H770" s="18"/>
      <c r="I770" s="18"/>
      <c r="J770" s="18"/>
      <c r="K770" s="18"/>
      <c r="L770" s="18"/>
      <c r="M770" s="18"/>
      <c r="N770" s="18"/>
      <c r="O770" s="18"/>
      <c r="P770" s="18"/>
      <c r="Q770" s="18"/>
      <c r="R770" s="18"/>
      <c r="S770" s="18"/>
      <c r="T770" s="20"/>
      <c r="U770" s="20"/>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row>
    <row r="771" spans="1:52" ht="9.75" customHeight="1">
      <c r="A771" s="19"/>
      <c r="B771" s="18"/>
      <c r="C771" s="18"/>
      <c r="D771" s="18"/>
      <c r="E771" s="99"/>
      <c r="F771" s="99"/>
      <c r="G771" s="18"/>
      <c r="H771" s="18"/>
      <c r="I771" s="18"/>
      <c r="J771" s="18"/>
      <c r="K771" s="18"/>
      <c r="L771" s="18"/>
      <c r="M771" s="18"/>
      <c r="N771" s="18"/>
      <c r="O771" s="18"/>
      <c r="P771" s="18"/>
      <c r="Q771" s="18"/>
      <c r="R771" s="18"/>
      <c r="S771" s="18"/>
      <c r="T771" s="20"/>
      <c r="U771" s="20"/>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row>
    <row r="772" spans="1:52" ht="9.75" customHeight="1">
      <c r="A772" s="19"/>
      <c r="B772" s="18"/>
      <c r="C772" s="18"/>
      <c r="D772" s="18"/>
      <c r="E772" s="99"/>
      <c r="F772" s="99"/>
      <c r="G772" s="18"/>
      <c r="H772" s="18"/>
      <c r="I772" s="18"/>
      <c r="J772" s="18"/>
      <c r="K772" s="18"/>
      <c r="L772" s="18"/>
      <c r="M772" s="18"/>
      <c r="N772" s="18"/>
      <c r="O772" s="18"/>
      <c r="P772" s="18"/>
      <c r="Q772" s="18"/>
      <c r="R772" s="18"/>
      <c r="S772" s="18"/>
      <c r="T772" s="20"/>
      <c r="U772" s="20"/>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c r="AY772" s="18"/>
      <c r="AZ772" s="18"/>
    </row>
    <row r="773" spans="1:52" ht="9.75" customHeight="1">
      <c r="A773" s="19"/>
      <c r="B773" s="18"/>
      <c r="C773" s="18"/>
      <c r="D773" s="18"/>
      <c r="E773" s="99"/>
      <c r="F773" s="99"/>
      <c r="G773" s="18"/>
      <c r="H773" s="18"/>
      <c r="I773" s="18"/>
      <c r="J773" s="18"/>
      <c r="K773" s="18"/>
      <c r="L773" s="18"/>
      <c r="M773" s="18"/>
      <c r="N773" s="18"/>
      <c r="O773" s="18"/>
      <c r="P773" s="18"/>
      <c r="Q773" s="18"/>
      <c r="R773" s="18"/>
      <c r="S773" s="18"/>
      <c r="T773" s="20"/>
      <c r="U773" s="20"/>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row>
    <row r="774" spans="1:52" ht="9.75" customHeight="1">
      <c r="A774" s="19"/>
      <c r="B774" s="18"/>
      <c r="C774" s="18"/>
      <c r="D774" s="18"/>
      <c r="E774" s="99"/>
      <c r="F774" s="99"/>
      <c r="G774" s="18"/>
      <c r="H774" s="18"/>
      <c r="I774" s="18"/>
      <c r="J774" s="18"/>
      <c r="K774" s="18"/>
      <c r="L774" s="18"/>
      <c r="M774" s="18"/>
      <c r="N774" s="18"/>
      <c r="O774" s="18"/>
      <c r="P774" s="18"/>
      <c r="Q774" s="18"/>
      <c r="R774" s="18"/>
      <c r="S774" s="18"/>
      <c r="T774" s="20"/>
      <c r="U774" s="20"/>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row>
    <row r="775" spans="1:52" ht="9.75" customHeight="1">
      <c r="A775" s="19"/>
      <c r="B775" s="18"/>
      <c r="C775" s="18"/>
      <c r="D775" s="18"/>
      <c r="E775" s="99"/>
      <c r="F775" s="99"/>
      <c r="G775" s="18"/>
      <c r="H775" s="18"/>
      <c r="I775" s="18"/>
      <c r="J775" s="18"/>
      <c r="K775" s="18"/>
      <c r="L775" s="18"/>
      <c r="M775" s="18"/>
      <c r="N775" s="18"/>
      <c r="O775" s="18"/>
      <c r="P775" s="18"/>
      <c r="Q775" s="18"/>
      <c r="R775" s="18"/>
      <c r="S775" s="18"/>
      <c r="T775" s="20"/>
      <c r="U775" s="20"/>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row>
    <row r="776" spans="1:52" ht="9.75" customHeight="1">
      <c r="A776" s="19"/>
      <c r="B776" s="18"/>
      <c r="C776" s="18"/>
      <c r="D776" s="18"/>
      <c r="E776" s="99"/>
      <c r="F776" s="99"/>
      <c r="G776" s="18"/>
      <c r="H776" s="18"/>
      <c r="I776" s="18"/>
      <c r="J776" s="18"/>
      <c r="K776" s="18"/>
      <c r="L776" s="18"/>
      <c r="M776" s="18"/>
      <c r="N776" s="18"/>
      <c r="O776" s="18"/>
      <c r="P776" s="18"/>
      <c r="Q776" s="18"/>
      <c r="R776" s="18"/>
      <c r="S776" s="18"/>
      <c r="T776" s="20"/>
      <c r="U776" s="20"/>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row>
    <row r="777" spans="1:52" ht="9.75" customHeight="1">
      <c r="A777" s="19"/>
      <c r="B777" s="18"/>
      <c r="C777" s="18"/>
      <c r="D777" s="18"/>
      <c r="E777" s="99"/>
      <c r="F777" s="99"/>
      <c r="G777" s="18"/>
      <c r="H777" s="18"/>
      <c r="I777" s="18"/>
      <c r="J777" s="18"/>
      <c r="K777" s="18"/>
      <c r="L777" s="18"/>
      <c r="M777" s="18"/>
      <c r="N777" s="18"/>
      <c r="O777" s="18"/>
      <c r="P777" s="18"/>
      <c r="Q777" s="18"/>
      <c r="R777" s="18"/>
      <c r="S777" s="18"/>
      <c r="T777" s="20"/>
      <c r="U777" s="20"/>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row>
    <row r="778" spans="1:52" ht="9.75" customHeight="1">
      <c r="A778" s="19"/>
      <c r="B778" s="18"/>
      <c r="C778" s="18"/>
      <c r="D778" s="18"/>
      <c r="E778" s="99"/>
      <c r="F778" s="99"/>
      <c r="G778" s="18"/>
      <c r="H778" s="18"/>
      <c r="I778" s="18"/>
      <c r="J778" s="18"/>
      <c r="K778" s="18"/>
      <c r="L778" s="18"/>
      <c r="M778" s="18"/>
      <c r="N778" s="18"/>
      <c r="O778" s="18"/>
      <c r="P778" s="18"/>
      <c r="Q778" s="18"/>
      <c r="R778" s="18"/>
      <c r="S778" s="18"/>
      <c r="T778" s="20"/>
      <c r="U778" s="20"/>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c r="AY778" s="18"/>
      <c r="AZ778" s="18"/>
    </row>
    <row r="779" spans="1:52" ht="9.75" customHeight="1">
      <c r="A779" s="19"/>
      <c r="B779" s="18"/>
      <c r="C779" s="18"/>
      <c r="D779" s="18"/>
      <c r="E779" s="99"/>
      <c r="F779" s="99"/>
      <c r="G779" s="18"/>
      <c r="H779" s="18"/>
      <c r="I779" s="18"/>
      <c r="J779" s="18"/>
      <c r="K779" s="18"/>
      <c r="L779" s="18"/>
      <c r="M779" s="18"/>
      <c r="N779" s="18"/>
      <c r="O779" s="18"/>
      <c r="P779" s="18"/>
      <c r="Q779" s="18"/>
      <c r="R779" s="18"/>
      <c r="S779" s="18"/>
      <c r="T779" s="20"/>
      <c r="U779" s="20"/>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row>
    <row r="780" spans="1:52" ht="9.75" customHeight="1">
      <c r="A780" s="19"/>
      <c r="B780" s="18"/>
      <c r="C780" s="18"/>
      <c r="D780" s="18"/>
      <c r="E780" s="99"/>
      <c r="F780" s="99"/>
      <c r="G780" s="18"/>
      <c r="H780" s="18"/>
      <c r="I780" s="18"/>
      <c r="J780" s="18"/>
      <c r="K780" s="18"/>
      <c r="L780" s="18"/>
      <c r="M780" s="18"/>
      <c r="N780" s="18"/>
      <c r="O780" s="18"/>
      <c r="P780" s="18"/>
      <c r="Q780" s="18"/>
      <c r="R780" s="18"/>
      <c r="S780" s="18"/>
      <c r="T780" s="20"/>
      <c r="U780" s="20"/>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c r="AY780" s="18"/>
      <c r="AZ780" s="18"/>
    </row>
    <row r="781" spans="1:52" ht="9.75" customHeight="1">
      <c r="A781" s="19"/>
      <c r="B781" s="18"/>
      <c r="C781" s="18"/>
      <c r="D781" s="18"/>
      <c r="E781" s="99"/>
      <c r="F781" s="99"/>
      <c r="G781" s="18"/>
      <c r="H781" s="18"/>
      <c r="I781" s="18"/>
      <c r="J781" s="18"/>
      <c r="K781" s="18"/>
      <c r="L781" s="18"/>
      <c r="M781" s="18"/>
      <c r="N781" s="18"/>
      <c r="O781" s="18"/>
      <c r="P781" s="18"/>
      <c r="Q781" s="18"/>
      <c r="R781" s="18"/>
      <c r="S781" s="18"/>
      <c r="T781" s="20"/>
      <c r="U781" s="20"/>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row>
    <row r="782" spans="1:52" ht="9.75" customHeight="1">
      <c r="A782" s="19"/>
      <c r="B782" s="18"/>
      <c r="C782" s="18"/>
      <c r="D782" s="18"/>
      <c r="E782" s="99"/>
      <c r="F782" s="99"/>
      <c r="G782" s="18"/>
      <c r="H782" s="18"/>
      <c r="I782" s="18"/>
      <c r="J782" s="18"/>
      <c r="K782" s="18"/>
      <c r="L782" s="18"/>
      <c r="M782" s="18"/>
      <c r="N782" s="18"/>
      <c r="O782" s="18"/>
      <c r="P782" s="18"/>
      <c r="Q782" s="18"/>
      <c r="R782" s="18"/>
      <c r="S782" s="18"/>
      <c r="T782" s="20"/>
      <c r="U782" s="20"/>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c r="AY782" s="18"/>
      <c r="AZ782" s="18"/>
    </row>
    <row r="783" spans="1:52" ht="9.75" customHeight="1">
      <c r="A783" s="19"/>
      <c r="B783" s="18"/>
      <c r="C783" s="18"/>
      <c r="D783" s="18"/>
      <c r="E783" s="99"/>
      <c r="F783" s="99"/>
      <c r="G783" s="18"/>
      <c r="H783" s="18"/>
      <c r="I783" s="18"/>
      <c r="J783" s="18"/>
      <c r="K783" s="18"/>
      <c r="L783" s="18"/>
      <c r="M783" s="18"/>
      <c r="N783" s="18"/>
      <c r="O783" s="18"/>
      <c r="P783" s="18"/>
      <c r="Q783" s="18"/>
      <c r="R783" s="18"/>
      <c r="S783" s="18"/>
      <c r="T783" s="20"/>
      <c r="U783" s="20"/>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row>
    <row r="784" spans="1:52" ht="9.75" customHeight="1">
      <c r="A784" s="19"/>
      <c r="B784" s="18"/>
      <c r="C784" s="18"/>
      <c r="D784" s="18"/>
      <c r="E784" s="99"/>
      <c r="F784" s="99"/>
      <c r="G784" s="18"/>
      <c r="H784" s="18"/>
      <c r="I784" s="18"/>
      <c r="J784" s="18"/>
      <c r="K784" s="18"/>
      <c r="L784" s="18"/>
      <c r="M784" s="18"/>
      <c r="N784" s="18"/>
      <c r="O784" s="18"/>
      <c r="P784" s="18"/>
      <c r="Q784" s="18"/>
      <c r="R784" s="18"/>
      <c r="S784" s="18"/>
      <c r="T784" s="20"/>
      <c r="U784" s="20"/>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c r="AY784" s="18"/>
      <c r="AZ784" s="18"/>
    </row>
    <row r="785" spans="1:52" ht="9.75" customHeight="1">
      <c r="A785" s="19"/>
      <c r="B785" s="18"/>
      <c r="C785" s="18"/>
      <c r="D785" s="18"/>
      <c r="E785" s="99"/>
      <c r="F785" s="99"/>
      <c r="G785" s="18"/>
      <c r="H785" s="18"/>
      <c r="I785" s="18"/>
      <c r="J785" s="18"/>
      <c r="K785" s="18"/>
      <c r="L785" s="18"/>
      <c r="M785" s="18"/>
      <c r="N785" s="18"/>
      <c r="O785" s="18"/>
      <c r="P785" s="18"/>
      <c r="Q785" s="18"/>
      <c r="R785" s="18"/>
      <c r="S785" s="18"/>
      <c r="T785" s="20"/>
      <c r="U785" s="20"/>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row>
    <row r="786" spans="1:52" ht="9.75" customHeight="1">
      <c r="A786" s="19"/>
      <c r="B786" s="18"/>
      <c r="C786" s="18"/>
      <c r="D786" s="18"/>
      <c r="E786" s="99"/>
      <c r="F786" s="99"/>
      <c r="G786" s="18"/>
      <c r="H786" s="18"/>
      <c r="I786" s="18"/>
      <c r="J786" s="18"/>
      <c r="K786" s="18"/>
      <c r="L786" s="18"/>
      <c r="M786" s="18"/>
      <c r="N786" s="18"/>
      <c r="O786" s="18"/>
      <c r="P786" s="18"/>
      <c r="Q786" s="18"/>
      <c r="R786" s="18"/>
      <c r="S786" s="18"/>
      <c r="T786" s="20"/>
      <c r="U786" s="20"/>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c r="AY786" s="18"/>
      <c r="AZ786" s="18"/>
    </row>
    <row r="787" spans="1:52" ht="9.75" customHeight="1">
      <c r="A787" s="19"/>
      <c r="B787" s="18"/>
      <c r="C787" s="18"/>
      <c r="D787" s="18"/>
      <c r="E787" s="99"/>
      <c r="F787" s="99"/>
      <c r="G787" s="18"/>
      <c r="H787" s="18"/>
      <c r="I787" s="18"/>
      <c r="J787" s="18"/>
      <c r="K787" s="18"/>
      <c r="L787" s="18"/>
      <c r="M787" s="18"/>
      <c r="N787" s="18"/>
      <c r="O787" s="18"/>
      <c r="P787" s="18"/>
      <c r="Q787" s="18"/>
      <c r="R787" s="18"/>
      <c r="S787" s="18"/>
      <c r="T787" s="20"/>
      <c r="U787" s="20"/>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row>
    <row r="788" spans="1:52" ht="9.75" customHeight="1">
      <c r="A788" s="19"/>
      <c r="B788" s="18"/>
      <c r="C788" s="18"/>
      <c r="D788" s="18"/>
      <c r="E788" s="99"/>
      <c r="F788" s="99"/>
      <c r="G788" s="18"/>
      <c r="H788" s="18"/>
      <c r="I788" s="18"/>
      <c r="J788" s="18"/>
      <c r="K788" s="18"/>
      <c r="L788" s="18"/>
      <c r="M788" s="18"/>
      <c r="N788" s="18"/>
      <c r="O788" s="18"/>
      <c r="P788" s="18"/>
      <c r="Q788" s="18"/>
      <c r="R788" s="18"/>
      <c r="S788" s="18"/>
      <c r="T788" s="20"/>
      <c r="U788" s="20"/>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c r="AY788" s="18"/>
      <c r="AZ788" s="18"/>
    </row>
    <row r="789" spans="1:52" ht="9.75" customHeight="1">
      <c r="A789" s="19"/>
      <c r="B789" s="18"/>
      <c r="C789" s="18"/>
      <c r="D789" s="18"/>
      <c r="E789" s="99"/>
      <c r="F789" s="99"/>
      <c r="G789" s="18"/>
      <c r="H789" s="18"/>
      <c r="I789" s="18"/>
      <c r="J789" s="18"/>
      <c r="K789" s="18"/>
      <c r="L789" s="18"/>
      <c r="M789" s="18"/>
      <c r="N789" s="18"/>
      <c r="O789" s="18"/>
      <c r="P789" s="18"/>
      <c r="Q789" s="18"/>
      <c r="R789" s="18"/>
      <c r="S789" s="18"/>
      <c r="T789" s="20"/>
      <c r="U789" s="20"/>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row>
    <row r="790" spans="1:52" ht="9.75" customHeight="1">
      <c r="A790" s="19"/>
      <c r="B790" s="18"/>
      <c r="C790" s="18"/>
      <c r="D790" s="18"/>
      <c r="E790" s="99"/>
      <c r="F790" s="99"/>
      <c r="G790" s="18"/>
      <c r="H790" s="18"/>
      <c r="I790" s="18"/>
      <c r="J790" s="18"/>
      <c r="K790" s="18"/>
      <c r="L790" s="18"/>
      <c r="M790" s="18"/>
      <c r="N790" s="18"/>
      <c r="O790" s="18"/>
      <c r="P790" s="18"/>
      <c r="Q790" s="18"/>
      <c r="R790" s="18"/>
      <c r="S790" s="18"/>
      <c r="T790" s="20"/>
      <c r="U790" s="20"/>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c r="AY790" s="18"/>
      <c r="AZ790" s="18"/>
    </row>
    <row r="791" spans="1:52" ht="9.75" customHeight="1">
      <c r="A791" s="19"/>
      <c r="B791" s="18"/>
      <c r="C791" s="18"/>
      <c r="D791" s="18"/>
      <c r="E791" s="99"/>
      <c r="F791" s="99"/>
      <c r="G791" s="18"/>
      <c r="H791" s="18"/>
      <c r="I791" s="18"/>
      <c r="J791" s="18"/>
      <c r="K791" s="18"/>
      <c r="L791" s="18"/>
      <c r="M791" s="18"/>
      <c r="N791" s="18"/>
      <c r="O791" s="18"/>
      <c r="P791" s="18"/>
      <c r="Q791" s="18"/>
      <c r="R791" s="18"/>
      <c r="S791" s="18"/>
      <c r="T791" s="20"/>
      <c r="U791" s="20"/>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row>
    <row r="792" spans="1:52" ht="9.75" customHeight="1">
      <c r="A792" s="19"/>
      <c r="B792" s="18"/>
      <c r="C792" s="18"/>
      <c r="D792" s="18"/>
      <c r="E792" s="99"/>
      <c r="F792" s="99"/>
      <c r="G792" s="18"/>
      <c r="H792" s="18"/>
      <c r="I792" s="18"/>
      <c r="J792" s="18"/>
      <c r="K792" s="18"/>
      <c r="L792" s="18"/>
      <c r="M792" s="18"/>
      <c r="N792" s="18"/>
      <c r="O792" s="18"/>
      <c r="P792" s="18"/>
      <c r="Q792" s="18"/>
      <c r="R792" s="18"/>
      <c r="S792" s="18"/>
      <c r="T792" s="20"/>
      <c r="U792" s="20"/>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c r="AY792" s="18"/>
      <c r="AZ792" s="18"/>
    </row>
    <row r="793" spans="1:52" ht="9.75" customHeight="1">
      <c r="A793" s="19"/>
      <c r="B793" s="18"/>
      <c r="C793" s="18"/>
      <c r="D793" s="18"/>
      <c r="E793" s="99"/>
      <c r="F793" s="99"/>
      <c r="G793" s="18"/>
      <c r="H793" s="18"/>
      <c r="I793" s="18"/>
      <c r="J793" s="18"/>
      <c r="K793" s="18"/>
      <c r="L793" s="18"/>
      <c r="M793" s="18"/>
      <c r="N793" s="18"/>
      <c r="O793" s="18"/>
      <c r="P793" s="18"/>
      <c r="Q793" s="18"/>
      <c r="R793" s="18"/>
      <c r="S793" s="18"/>
      <c r="T793" s="20"/>
      <c r="U793" s="20"/>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row>
    <row r="794" spans="1:52" ht="9.75" customHeight="1">
      <c r="A794" s="19"/>
      <c r="B794" s="18"/>
      <c r="C794" s="18"/>
      <c r="D794" s="18"/>
      <c r="E794" s="99"/>
      <c r="F794" s="99"/>
      <c r="G794" s="18"/>
      <c r="H794" s="18"/>
      <c r="I794" s="18"/>
      <c r="J794" s="18"/>
      <c r="K794" s="18"/>
      <c r="L794" s="18"/>
      <c r="M794" s="18"/>
      <c r="N794" s="18"/>
      <c r="O794" s="18"/>
      <c r="P794" s="18"/>
      <c r="Q794" s="18"/>
      <c r="R794" s="18"/>
      <c r="S794" s="18"/>
      <c r="T794" s="20"/>
      <c r="U794" s="20"/>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c r="AY794" s="18"/>
      <c r="AZ794" s="18"/>
    </row>
    <row r="795" spans="1:52" ht="9.75" customHeight="1">
      <c r="A795" s="19"/>
      <c r="B795" s="18"/>
      <c r="C795" s="18"/>
      <c r="D795" s="18"/>
      <c r="E795" s="99"/>
      <c r="F795" s="99"/>
      <c r="G795" s="18"/>
      <c r="H795" s="18"/>
      <c r="I795" s="18"/>
      <c r="J795" s="18"/>
      <c r="K795" s="18"/>
      <c r="L795" s="18"/>
      <c r="M795" s="18"/>
      <c r="N795" s="18"/>
      <c r="O795" s="18"/>
      <c r="P795" s="18"/>
      <c r="Q795" s="18"/>
      <c r="R795" s="18"/>
      <c r="S795" s="18"/>
      <c r="T795" s="20"/>
      <c r="U795" s="20"/>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row>
    <row r="796" spans="1:52" ht="9.75" customHeight="1">
      <c r="A796" s="19"/>
      <c r="B796" s="18"/>
      <c r="C796" s="18"/>
      <c r="D796" s="18"/>
      <c r="E796" s="99"/>
      <c r="F796" s="99"/>
      <c r="G796" s="18"/>
      <c r="H796" s="18"/>
      <c r="I796" s="18"/>
      <c r="J796" s="18"/>
      <c r="K796" s="18"/>
      <c r="L796" s="18"/>
      <c r="M796" s="18"/>
      <c r="N796" s="18"/>
      <c r="O796" s="18"/>
      <c r="P796" s="18"/>
      <c r="Q796" s="18"/>
      <c r="R796" s="18"/>
      <c r="S796" s="18"/>
      <c r="T796" s="20"/>
      <c r="U796" s="20"/>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c r="AY796" s="18"/>
      <c r="AZ796" s="18"/>
    </row>
    <row r="797" spans="1:52" ht="9.75" customHeight="1">
      <c r="A797" s="19"/>
      <c r="B797" s="18"/>
      <c r="C797" s="18"/>
      <c r="D797" s="18"/>
      <c r="E797" s="99"/>
      <c r="F797" s="99"/>
      <c r="G797" s="18"/>
      <c r="H797" s="18"/>
      <c r="I797" s="18"/>
      <c r="J797" s="18"/>
      <c r="K797" s="18"/>
      <c r="L797" s="18"/>
      <c r="M797" s="18"/>
      <c r="N797" s="18"/>
      <c r="O797" s="18"/>
      <c r="P797" s="18"/>
      <c r="Q797" s="18"/>
      <c r="R797" s="18"/>
      <c r="S797" s="18"/>
      <c r="T797" s="20"/>
      <c r="U797" s="20"/>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row>
    <row r="798" spans="1:52" ht="9.75" customHeight="1">
      <c r="A798" s="19"/>
      <c r="B798" s="18"/>
      <c r="C798" s="18"/>
      <c r="D798" s="18"/>
      <c r="E798" s="99"/>
      <c r="F798" s="99"/>
      <c r="G798" s="18"/>
      <c r="H798" s="18"/>
      <c r="I798" s="18"/>
      <c r="J798" s="18"/>
      <c r="K798" s="18"/>
      <c r="L798" s="18"/>
      <c r="M798" s="18"/>
      <c r="N798" s="18"/>
      <c r="O798" s="18"/>
      <c r="P798" s="18"/>
      <c r="Q798" s="18"/>
      <c r="R798" s="18"/>
      <c r="S798" s="18"/>
      <c r="T798" s="20"/>
      <c r="U798" s="20"/>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c r="AY798" s="18"/>
      <c r="AZ798" s="18"/>
    </row>
    <row r="799" spans="1:52" ht="9.75" customHeight="1">
      <c r="A799" s="19"/>
      <c r="B799" s="18"/>
      <c r="C799" s="18"/>
      <c r="D799" s="18"/>
      <c r="E799" s="99"/>
      <c r="F799" s="99"/>
      <c r="G799" s="18"/>
      <c r="H799" s="18"/>
      <c r="I799" s="18"/>
      <c r="J799" s="18"/>
      <c r="K799" s="18"/>
      <c r="L799" s="18"/>
      <c r="M799" s="18"/>
      <c r="N799" s="18"/>
      <c r="O799" s="18"/>
      <c r="P799" s="18"/>
      <c r="Q799" s="18"/>
      <c r="R799" s="18"/>
      <c r="S799" s="18"/>
      <c r="T799" s="20"/>
      <c r="U799" s="20"/>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row>
    <row r="800" spans="1:52" ht="9.75" customHeight="1">
      <c r="A800" s="19"/>
      <c r="B800" s="18"/>
      <c r="C800" s="18"/>
      <c r="D800" s="18"/>
      <c r="E800" s="99"/>
      <c r="F800" s="99"/>
      <c r="G800" s="18"/>
      <c r="H800" s="18"/>
      <c r="I800" s="18"/>
      <c r="J800" s="18"/>
      <c r="K800" s="18"/>
      <c r="L800" s="18"/>
      <c r="M800" s="18"/>
      <c r="N800" s="18"/>
      <c r="O800" s="18"/>
      <c r="P800" s="18"/>
      <c r="Q800" s="18"/>
      <c r="R800" s="18"/>
      <c r="S800" s="18"/>
      <c r="T800" s="20"/>
      <c r="U800" s="20"/>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row>
    <row r="801" spans="1:52" ht="9.75" customHeight="1">
      <c r="A801" s="19"/>
      <c r="B801" s="18"/>
      <c r="C801" s="18"/>
      <c r="D801" s="18"/>
      <c r="E801" s="99"/>
      <c r="F801" s="99"/>
      <c r="G801" s="18"/>
      <c r="H801" s="18"/>
      <c r="I801" s="18"/>
      <c r="J801" s="18"/>
      <c r="K801" s="18"/>
      <c r="L801" s="18"/>
      <c r="M801" s="18"/>
      <c r="N801" s="18"/>
      <c r="O801" s="18"/>
      <c r="P801" s="18"/>
      <c r="Q801" s="18"/>
      <c r="R801" s="18"/>
      <c r="S801" s="18"/>
      <c r="T801" s="20"/>
      <c r="U801" s="20"/>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row>
    <row r="802" spans="1:52" ht="9.75" customHeight="1">
      <c r="A802" s="19"/>
      <c r="B802" s="18"/>
      <c r="C802" s="18"/>
      <c r="D802" s="18"/>
      <c r="E802" s="99"/>
      <c r="F802" s="99"/>
      <c r="G802" s="18"/>
      <c r="H802" s="18"/>
      <c r="I802" s="18"/>
      <c r="J802" s="18"/>
      <c r="K802" s="18"/>
      <c r="L802" s="18"/>
      <c r="M802" s="18"/>
      <c r="N802" s="18"/>
      <c r="O802" s="18"/>
      <c r="P802" s="18"/>
      <c r="Q802" s="18"/>
      <c r="R802" s="18"/>
      <c r="S802" s="18"/>
      <c r="T802" s="20"/>
      <c r="U802" s="20"/>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c r="AY802" s="18"/>
      <c r="AZ802" s="18"/>
    </row>
    <row r="803" spans="1:52" ht="9.75" customHeight="1">
      <c r="A803" s="19"/>
      <c r="B803" s="18"/>
      <c r="C803" s="18"/>
      <c r="D803" s="18"/>
      <c r="E803" s="99"/>
      <c r="F803" s="99"/>
      <c r="G803" s="18"/>
      <c r="H803" s="18"/>
      <c r="I803" s="18"/>
      <c r="J803" s="18"/>
      <c r="K803" s="18"/>
      <c r="L803" s="18"/>
      <c r="M803" s="18"/>
      <c r="N803" s="18"/>
      <c r="O803" s="18"/>
      <c r="P803" s="18"/>
      <c r="Q803" s="18"/>
      <c r="R803" s="18"/>
      <c r="S803" s="18"/>
      <c r="T803" s="20"/>
      <c r="U803" s="20"/>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row>
    <row r="804" spans="1:52" ht="9.75" customHeight="1">
      <c r="A804" s="19"/>
      <c r="B804" s="18"/>
      <c r="C804" s="18"/>
      <c r="D804" s="18"/>
      <c r="E804" s="99"/>
      <c r="F804" s="99"/>
      <c r="G804" s="18"/>
      <c r="H804" s="18"/>
      <c r="I804" s="18"/>
      <c r="J804" s="18"/>
      <c r="K804" s="18"/>
      <c r="L804" s="18"/>
      <c r="M804" s="18"/>
      <c r="N804" s="18"/>
      <c r="O804" s="18"/>
      <c r="P804" s="18"/>
      <c r="Q804" s="18"/>
      <c r="R804" s="18"/>
      <c r="S804" s="18"/>
      <c r="T804" s="20"/>
      <c r="U804" s="20"/>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c r="AY804" s="18"/>
      <c r="AZ804" s="18"/>
    </row>
    <row r="805" spans="1:52" ht="9.75" customHeight="1">
      <c r="A805" s="19"/>
      <c r="B805" s="18"/>
      <c r="C805" s="18"/>
      <c r="D805" s="18"/>
      <c r="E805" s="99"/>
      <c r="F805" s="99"/>
      <c r="G805" s="18"/>
      <c r="H805" s="18"/>
      <c r="I805" s="18"/>
      <c r="J805" s="18"/>
      <c r="K805" s="18"/>
      <c r="L805" s="18"/>
      <c r="M805" s="18"/>
      <c r="N805" s="18"/>
      <c r="O805" s="18"/>
      <c r="P805" s="18"/>
      <c r="Q805" s="18"/>
      <c r="R805" s="18"/>
      <c r="S805" s="18"/>
      <c r="T805" s="20"/>
      <c r="U805" s="20"/>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row>
    <row r="806" spans="1:52" ht="9.75" customHeight="1">
      <c r="A806" s="19"/>
      <c r="B806" s="18"/>
      <c r="C806" s="18"/>
      <c r="D806" s="18"/>
      <c r="E806" s="99"/>
      <c r="F806" s="99"/>
      <c r="G806" s="18"/>
      <c r="H806" s="18"/>
      <c r="I806" s="18"/>
      <c r="J806" s="18"/>
      <c r="K806" s="18"/>
      <c r="L806" s="18"/>
      <c r="M806" s="18"/>
      <c r="N806" s="18"/>
      <c r="O806" s="18"/>
      <c r="P806" s="18"/>
      <c r="Q806" s="18"/>
      <c r="R806" s="18"/>
      <c r="S806" s="18"/>
      <c r="T806" s="20"/>
      <c r="U806" s="20"/>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c r="AY806" s="18"/>
      <c r="AZ806" s="18"/>
    </row>
    <row r="807" spans="1:52" ht="9.75" customHeight="1">
      <c r="A807" s="19"/>
      <c r="B807" s="18"/>
      <c r="C807" s="18"/>
      <c r="D807" s="18"/>
      <c r="E807" s="99"/>
      <c r="F807" s="99"/>
      <c r="G807" s="18"/>
      <c r="H807" s="18"/>
      <c r="I807" s="18"/>
      <c r="J807" s="18"/>
      <c r="K807" s="18"/>
      <c r="L807" s="18"/>
      <c r="M807" s="18"/>
      <c r="N807" s="18"/>
      <c r="O807" s="18"/>
      <c r="P807" s="18"/>
      <c r="Q807" s="18"/>
      <c r="R807" s="18"/>
      <c r="S807" s="18"/>
      <c r="T807" s="20"/>
      <c r="U807" s="20"/>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row>
    <row r="808" spans="1:52" ht="9.75" customHeight="1">
      <c r="A808" s="19"/>
      <c r="B808" s="18"/>
      <c r="C808" s="18"/>
      <c r="D808" s="18"/>
      <c r="E808" s="99"/>
      <c r="F808" s="99"/>
      <c r="G808" s="18"/>
      <c r="H808" s="18"/>
      <c r="I808" s="18"/>
      <c r="J808" s="18"/>
      <c r="K808" s="18"/>
      <c r="L808" s="18"/>
      <c r="M808" s="18"/>
      <c r="N808" s="18"/>
      <c r="O808" s="18"/>
      <c r="P808" s="18"/>
      <c r="Q808" s="18"/>
      <c r="R808" s="18"/>
      <c r="S808" s="18"/>
      <c r="T808" s="20"/>
      <c r="U808" s="20"/>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c r="AY808" s="18"/>
      <c r="AZ808" s="18"/>
    </row>
    <row r="809" spans="1:52" ht="9.75" customHeight="1">
      <c r="A809" s="19"/>
      <c r="B809" s="18"/>
      <c r="C809" s="18"/>
      <c r="D809" s="18"/>
      <c r="E809" s="99"/>
      <c r="F809" s="99"/>
      <c r="G809" s="18"/>
      <c r="H809" s="18"/>
      <c r="I809" s="18"/>
      <c r="J809" s="18"/>
      <c r="K809" s="18"/>
      <c r="L809" s="18"/>
      <c r="M809" s="18"/>
      <c r="N809" s="18"/>
      <c r="O809" s="18"/>
      <c r="P809" s="18"/>
      <c r="Q809" s="18"/>
      <c r="R809" s="18"/>
      <c r="S809" s="18"/>
      <c r="T809" s="20"/>
      <c r="U809" s="20"/>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row>
    <row r="810" spans="1:52" ht="9.75" customHeight="1">
      <c r="A810" s="19"/>
      <c r="B810" s="18"/>
      <c r="C810" s="18"/>
      <c r="D810" s="18"/>
      <c r="E810" s="99"/>
      <c r="F810" s="99"/>
      <c r="G810" s="18"/>
      <c r="H810" s="18"/>
      <c r="I810" s="18"/>
      <c r="J810" s="18"/>
      <c r="K810" s="18"/>
      <c r="L810" s="18"/>
      <c r="M810" s="18"/>
      <c r="N810" s="18"/>
      <c r="O810" s="18"/>
      <c r="P810" s="18"/>
      <c r="Q810" s="18"/>
      <c r="R810" s="18"/>
      <c r="S810" s="18"/>
      <c r="T810" s="20"/>
      <c r="U810" s="20"/>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c r="AY810" s="18"/>
      <c r="AZ810" s="18"/>
    </row>
    <row r="811" spans="1:52" ht="9.75" customHeight="1">
      <c r="A811" s="19"/>
      <c r="B811" s="18"/>
      <c r="C811" s="18"/>
      <c r="D811" s="18"/>
      <c r="E811" s="99"/>
      <c r="F811" s="99"/>
      <c r="G811" s="18"/>
      <c r="H811" s="18"/>
      <c r="I811" s="18"/>
      <c r="J811" s="18"/>
      <c r="K811" s="18"/>
      <c r="L811" s="18"/>
      <c r="M811" s="18"/>
      <c r="N811" s="18"/>
      <c r="O811" s="18"/>
      <c r="P811" s="18"/>
      <c r="Q811" s="18"/>
      <c r="R811" s="18"/>
      <c r="S811" s="18"/>
      <c r="T811" s="20"/>
      <c r="U811" s="20"/>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row>
    <row r="812" spans="1:52" ht="9.75" customHeight="1">
      <c r="A812" s="19"/>
      <c r="B812" s="18"/>
      <c r="C812" s="18"/>
      <c r="D812" s="18"/>
      <c r="E812" s="99"/>
      <c r="F812" s="99"/>
      <c r="G812" s="18"/>
      <c r="H812" s="18"/>
      <c r="I812" s="18"/>
      <c r="J812" s="18"/>
      <c r="K812" s="18"/>
      <c r="L812" s="18"/>
      <c r="M812" s="18"/>
      <c r="N812" s="18"/>
      <c r="O812" s="18"/>
      <c r="P812" s="18"/>
      <c r="Q812" s="18"/>
      <c r="R812" s="18"/>
      <c r="S812" s="18"/>
      <c r="T812" s="20"/>
      <c r="U812" s="20"/>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c r="AY812" s="18"/>
      <c r="AZ812" s="18"/>
    </row>
    <row r="813" spans="1:52" ht="9.75" customHeight="1">
      <c r="A813" s="19"/>
      <c r="B813" s="18"/>
      <c r="C813" s="18"/>
      <c r="D813" s="18"/>
      <c r="E813" s="99"/>
      <c r="F813" s="99"/>
      <c r="G813" s="18"/>
      <c r="H813" s="18"/>
      <c r="I813" s="18"/>
      <c r="J813" s="18"/>
      <c r="K813" s="18"/>
      <c r="L813" s="18"/>
      <c r="M813" s="18"/>
      <c r="N813" s="18"/>
      <c r="O813" s="18"/>
      <c r="P813" s="18"/>
      <c r="Q813" s="18"/>
      <c r="R813" s="18"/>
      <c r="S813" s="18"/>
      <c r="T813" s="20"/>
      <c r="U813" s="20"/>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row>
    <row r="814" spans="1:52" ht="9.75" customHeight="1">
      <c r="A814" s="19"/>
      <c r="B814" s="18"/>
      <c r="C814" s="18"/>
      <c r="D814" s="18"/>
      <c r="E814" s="99"/>
      <c r="F814" s="99"/>
      <c r="G814" s="18"/>
      <c r="H814" s="18"/>
      <c r="I814" s="18"/>
      <c r="J814" s="18"/>
      <c r="K814" s="18"/>
      <c r="L814" s="18"/>
      <c r="M814" s="18"/>
      <c r="N814" s="18"/>
      <c r="O814" s="18"/>
      <c r="P814" s="18"/>
      <c r="Q814" s="18"/>
      <c r="R814" s="18"/>
      <c r="S814" s="18"/>
      <c r="T814" s="20"/>
      <c r="U814" s="20"/>
      <c r="V814" s="18"/>
      <c r="W814" s="18"/>
      <c r="X814" s="18"/>
      <c r="Y814" s="18"/>
      <c r="Z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c r="AY814" s="18"/>
      <c r="AZ814" s="18"/>
    </row>
    <row r="815" spans="1:52" ht="9.75" customHeight="1">
      <c r="A815" s="19"/>
      <c r="B815" s="18"/>
      <c r="C815" s="18"/>
      <c r="D815" s="18"/>
      <c r="E815" s="99"/>
      <c r="F815" s="99"/>
      <c r="G815" s="18"/>
      <c r="H815" s="18"/>
      <c r="I815" s="18"/>
      <c r="J815" s="18"/>
      <c r="K815" s="18"/>
      <c r="L815" s="18"/>
      <c r="M815" s="18"/>
      <c r="N815" s="18"/>
      <c r="O815" s="18"/>
      <c r="P815" s="18"/>
      <c r="Q815" s="18"/>
      <c r="R815" s="18"/>
      <c r="S815" s="18"/>
      <c r="T815" s="20"/>
      <c r="U815" s="20"/>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row>
    <row r="816" spans="1:52" ht="9.75" customHeight="1">
      <c r="A816" s="19"/>
      <c r="B816" s="18"/>
      <c r="C816" s="18"/>
      <c r="D816" s="18"/>
      <c r="E816" s="99"/>
      <c r="F816" s="99"/>
      <c r="G816" s="18"/>
      <c r="H816" s="18"/>
      <c r="I816" s="18"/>
      <c r="J816" s="18"/>
      <c r="K816" s="18"/>
      <c r="L816" s="18"/>
      <c r="M816" s="18"/>
      <c r="N816" s="18"/>
      <c r="O816" s="18"/>
      <c r="P816" s="18"/>
      <c r="Q816" s="18"/>
      <c r="R816" s="18"/>
      <c r="S816" s="18"/>
      <c r="T816" s="20"/>
      <c r="U816" s="20"/>
      <c r="V816" s="18"/>
      <c r="W816" s="18"/>
      <c r="X816" s="18"/>
      <c r="Y816" s="18"/>
      <c r="Z816" s="18"/>
      <c r="AA816" s="18"/>
      <c r="AB816" s="18"/>
      <c r="AC816" s="18"/>
      <c r="AD816" s="18"/>
      <c r="AE816" s="18"/>
      <c r="AF816" s="18"/>
      <c r="AG816" s="18"/>
      <c r="AH816" s="18"/>
      <c r="AI816" s="18"/>
      <c r="AJ816" s="18"/>
      <c r="AK816" s="18"/>
      <c r="AL816" s="18"/>
      <c r="AM816" s="18"/>
      <c r="AN816" s="18"/>
      <c r="AO816" s="18"/>
      <c r="AP816" s="18"/>
      <c r="AQ816" s="18"/>
      <c r="AR816" s="18"/>
      <c r="AS816" s="18"/>
      <c r="AT816" s="18"/>
      <c r="AU816" s="18"/>
      <c r="AV816" s="18"/>
      <c r="AW816" s="18"/>
      <c r="AX816" s="18"/>
      <c r="AY816" s="18"/>
      <c r="AZ816" s="18"/>
    </row>
    <row r="817" spans="1:52" ht="9.75" customHeight="1">
      <c r="A817" s="19"/>
      <c r="B817" s="18"/>
      <c r="C817" s="18"/>
      <c r="D817" s="18"/>
      <c r="E817" s="99"/>
      <c r="F817" s="99"/>
      <c r="G817" s="18"/>
      <c r="H817" s="18"/>
      <c r="I817" s="18"/>
      <c r="J817" s="18"/>
      <c r="K817" s="18"/>
      <c r="L817" s="18"/>
      <c r="M817" s="18"/>
      <c r="N817" s="18"/>
      <c r="O817" s="18"/>
      <c r="P817" s="18"/>
      <c r="Q817" s="18"/>
      <c r="R817" s="18"/>
      <c r="S817" s="18"/>
      <c r="T817" s="20"/>
      <c r="U817" s="20"/>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row>
    <row r="818" spans="1:52" ht="9.75" customHeight="1">
      <c r="A818" s="19"/>
      <c r="B818" s="18"/>
      <c r="C818" s="18"/>
      <c r="D818" s="18"/>
      <c r="E818" s="99"/>
      <c r="F818" s="99"/>
      <c r="G818" s="18"/>
      <c r="H818" s="18"/>
      <c r="I818" s="18"/>
      <c r="J818" s="18"/>
      <c r="K818" s="18"/>
      <c r="L818" s="18"/>
      <c r="M818" s="18"/>
      <c r="N818" s="18"/>
      <c r="O818" s="18"/>
      <c r="P818" s="18"/>
      <c r="Q818" s="18"/>
      <c r="R818" s="18"/>
      <c r="S818" s="18"/>
      <c r="T818" s="20"/>
      <c r="U818" s="20"/>
      <c r="V818" s="18"/>
      <c r="W818" s="18"/>
      <c r="X818" s="18"/>
      <c r="Y818" s="18"/>
      <c r="Z818" s="18"/>
      <c r="AA818" s="18"/>
      <c r="AB818" s="18"/>
      <c r="AC818" s="18"/>
      <c r="AD818" s="18"/>
      <c r="AE818" s="18"/>
      <c r="AF818" s="18"/>
      <c r="AG818" s="18"/>
      <c r="AH818" s="18"/>
      <c r="AI818" s="18"/>
      <c r="AJ818" s="18"/>
      <c r="AK818" s="18"/>
      <c r="AL818" s="18"/>
      <c r="AM818" s="18"/>
      <c r="AN818" s="18"/>
      <c r="AO818" s="18"/>
      <c r="AP818" s="18"/>
      <c r="AQ818" s="18"/>
      <c r="AR818" s="18"/>
      <c r="AS818" s="18"/>
      <c r="AT818" s="18"/>
      <c r="AU818" s="18"/>
      <c r="AV818" s="18"/>
      <c r="AW818" s="18"/>
      <c r="AX818" s="18"/>
      <c r="AY818" s="18"/>
      <c r="AZ818" s="18"/>
    </row>
    <row r="819" spans="1:52" ht="9.75" customHeight="1">
      <c r="A819" s="19"/>
      <c r="B819" s="18"/>
      <c r="C819" s="18"/>
      <c r="D819" s="18"/>
      <c r="E819" s="99"/>
      <c r="F819" s="99"/>
      <c r="G819" s="18"/>
      <c r="H819" s="18"/>
      <c r="I819" s="18"/>
      <c r="J819" s="18"/>
      <c r="K819" s="18"/>
      <c r="L819" s="18"/>
      <c r="M819" s="18"/>
      <c r="N819" s="18"/>
      <c r="O819" s="18"/>
      <c r="P819" s="18"/>
      <c r="Q819" s="18"/>
      <c r="R819" s="18"/>
      <c r="S819" s="18"/>
      <c r="T819" s="20"/>
      <c r="U819" s="20"/>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row>
    <row r="820" spans="1:52" ht="9.75" customHeight="1">
      <c r="A820" s="19"/>
      <c r="B820" s="18"/>
      <c r="C820" s="18"/>
      <c r="D820" s="18"/>
      <c r="E820" s="99"/>
      <c r="F820" s="99"/>
      <c r="G820" s="18"/>
      <c r="H820" s="18"/>
      <c r="I820" s="18"/>
      <c r="J820" s="18"/>
      <c r="K820" s="18"/>
      <c r="L820" s="18"/>
      <c r="M820" s="18"/>
      <c r="N820" s="18"/>
      <c r="O820" s="18"/>
      <c r="P820" s="18"/>
      <c r="Q820" s="18"/>
      <c r="R820" s="18"/>
      <c r="S820" s="18"/>
      <c r="T820" s="20"/>
      <c r="U820" s="20"/>
      <c r="V820" s="18"/>
      <c r="W820" s="18"/>
      <c r="X820" s="18"/>
      <c r="Y820" s="18"/>
      <c r="Z820" s="18"/>
      <c r="AA820" s="18"/>
      <c r="AB820" s="18"/>
      <c r="AC820" s="18"/>
      <c r="AD820" s="18"/>
      <c r="AE820" s="18"/>
      <c r="AF820" s="18"/>
      <c r="AG820" s="18"/>
      <c r="AH820" s="18"/>
      <c r="AI820" s="18"/>
      <c r="AJ820" s="18"/>
      <c r="AK820" s="18"/>
      <c r="AL820" s="18"/>
      <c r="AM820" s="18"/>
      <c r="AN820" s="18"/>
      <c r="AO820" s="18"/>
      <c r="AP820" s="18"/>
      <c r="AQ820" s="18"/>
      <c r="AR820" s="18"/>
      <c r="AS820" s="18"/>
      <c r="AT820" s="18"/>
      <c r="AU820" s="18"/>
      <c r="AV820" s="18"/>
      <c r="AW820" s="18"/>
      <c r="AX820" s="18"/>
      <c r="AY820" s="18"/>
      <c r="AZ820" s="18"/>
    </row>
    <row r="821" spans="1:52" ht="9.75" customHeight="1">
      <c r="A821" s="19"/>
      <c r="B821" s="18"/>
      <c r="C821" s="18"/>
      <c r="D821" s="18"/>
      <c r="E821" s="99"/>
      <c r="F821" s="99"/>
      <c r="G821" s="18"/>
      <c r="H821" s="18"/>
      <c r="I821" s="18"/>
      <c r="J821" s="18"/>
      <c r="K821" s="18"/>
      <c r="L821" s="18"/>
      <c r="M821" s="18"/>
      <c r="N821" s="18"/>
      <c r="O821" s="18"/>
      <c r="P821" s="18"/>
      <c r="Q821" s="18"/>
      <c r="R821" s="18"/>
      <c r="S821" s="18"/>
      <c r="T821" s="20"/>
      <c r="U821" s="20"/>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row>
    <row r="822" spans="1:52" ht="9.75" customHeight="1">
      <c r="A822" s="19"/>
      <c r="B822" s="18"/>
      <c r="C822" s="18"/>
      <c r="D822" s="18"/>
      <c r="E822" s="99"/>
      <c r="F822" s="99"/>
      <c r="G822" s="18"/>
      <c r="H822" s="18"/>
      <c r="I822" s="18"/>
      <c r="J822" s="18"/>
      <c r="K822" s="18"/>
      <c r="L822" s="18"/>
      <c r="M822" s="18"/>
      <c r="N822" s="18"/>
      <c r="O822" s="18"/>
      <c r="P822" s="18"/>
      <c r="Q822" s="18"/>
      <c r="R822" s="18"/>
      <c r="S822" s="18"/>
      <c r="T822" s="20"/>
      <c r="U822" s="20"/>
      <c r="V822" s="18"/>
      <c r="W822" s="18"/>
      <c r="X822" s="18"/>
      <c r="Y822" s="18"/>
      <c r="Z822" s="18"/>
      <c r="AA822" s="18"/>
      <c r="AB822" s="18"/>
      <c r="AC822" s="18"/>
      <c r="AD822" s="18"/>
      <c r="AE822" s="18"/>
      <c r="AF822" s="18"/>
      <c r="AG822" s="18"/>
      <c r="AH822" s="18"/>
      <c r="AI822" s="18"/>
      <c r="AJ822" s="18"/>
      <c r="AK822" s="18"/>
      <c r="AL822" s="18"/>
      <c r="AM822" s="18"/>
      <c r="AN822" s="18"/>
      <c r="AO822" s="18"/>
      <c r="AP822" s="18"/>
      <c r="AQ822" s="18"/>
      <c r="AR822" s="18"/>
      <c r="AS822" s="18"/>
      <c r="AT822" s="18"/>
      <c r="AU822" s="18"/>
      <c r="AV822" s="18"/>
      <c r="AW822" s="18"/>
      <c r="AX822" s="18"/>
      <c r="AY822" s="18"/>
      <c r="AZ822" s="18"/>
    </row>
    <row r="823" spans="1:52" ht="9.75" customHeight="1">
      <c r="A823" s="19"/>
      <c r="B823" s="18"/>
      <c r="C823" s="18"/>
      <c r="D823" s="18"/>
      <c r="E823" s="99"/>
      <c r="F823" s="99"/>
      <c r="G823" s="18"/>
      <c r="H823" s="18"/>
      <c r="I823" s="18"/>
      <c r="J823" s="18"/>
      <c r="K823" s="18"/>
      <c r="L823" s="18"/>
      <c r="M823" s="18"/>
      <c r="N823" s="18"/>
      <c r="O823" s="18"/>
      <c r="P823" s="18"/>
      <c r="Q823" s="18"/>
      <c r="R823" s="18"/>
      <c r="S823" s="18"/>
      <c r="T823" s="20"/>
      <c r="U823" s="20"/>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row>
    <row r="824" spans="1:52" ht="9.75" customHeight="1">
      <c r="A824" s="19"/>
      <c r="B824" s="18"/>
      <c r="C824" s="18"/>
      <c r="D824" s="18"/>
      <c r="E824" s="99"/>
      <c r="F824" s="99"/>
      <c r="G824" s="18"/>
      <c r="H824" s="18"/>
      <c r="I824" s="18"/>
      <c r="J824" s="18"/>
      <c r="K824" s="18"/>
      <c r="L824" s="18"/>
      <c r="M824" s="18"/>
      <c r="N824" s="18"/>
      <c r="O824" s="18"/>
      <c r="P824" s="18"/>
      <c r="Q824" s="18"/>
      <c r="R824" s="18"/>
      <c r="S824" s="18"/>
      <c r="T824" s="20"/>
      <c r="U824" s="20"/>
      <c r="V824" s="18"/>
      <c r="W824" s="18"/>
      <c r="X824" s="18"/>
      <c r="Y824" s="18"/>
      <c r="Z824" s="18"/>
      <c r="AA824" s="18"/>
      <c r="AB824" s="18"/>
      <c r="AC824" s="18"/>
      <c r="AD824" s="18"/>
      <c r="AE824" s="18"/>
      <c r="AF824" s="18"/>
      <c r="AG824" s="18"/>
      <c r="AH824" s="18"/>
      <c r="AI824" s="18"/>
      <c r="AJ824" s="18"/>
      <c r="AK824" s="18"/>
      <c r="AL824" s="18"/>
      <c r="AM824" s="18"/>
      <c r="AN824" s="18"/>
      <c r="AO824" s="18"/>
      <c r="AP824" s="18"/>
      <c r="AQ824" s="18"/>
      <c r="AR824" s="18"/>
      <c r="AS824" s="18"/>
      <c r="AT824" s="18"/>
      <c r="AU824" s="18"/>
      <c r="AV824" s="18"/>
      <c r="AW824" s="18"/>
      <c r="AX824" s="18"/>
      <c r="AY824" s="18"/>
      <c r="AZ824" s="18"/>
    </row>
    <row r="825" spans="1:52" ht="9.75" customHeight="1">
      <c r="A825" s="19"/>
      <c r="B825" s="18"/>
      <c r="C825" s="18"/>
      <c r="D825" s="18"/>
      <c r="E825" s="99"/>
      <c r="F825" s="99"/>
      <c r="G825" s="18"/>
      <c r="H825" s="18"/>
      <c r="I825" s="18"/>
      <c r="J825" s="18"/>
      <c r="K825" s="18"/>
      <c r="L825" s="18"/>
      <c r="M825" s="18"/>
      <c r="N825" s="18"/>
      <c r="O825" s="18"/>
      <c r="P825" s="18"/>
      <c r="Q825" s="18"/>
      <c r="R825" s="18"/>
      <c r="S825" s="18"/>
      <c r="T825" s="20"/>
      <c r="U825" s="20"/>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row>
    <row r="826" spans="1:52" ht="9.75" customHeight="1">
      <c r="A826" s="19"/>
      <c r="B826" s="18"/>
      <c r="C826" s="18"/>
      <c r="D826" s="18"/>
      <c r="E826" s="99"/>
      <c r="F826" s="99"/>
      <c r="G826" s="18"/>
      <c r="H826" s="18"/>
      <c r="I826" s="18"/>
      <c r="J826" s="18"/>
      <c r="K826" s="18"/>
      <c r="L826" s="18"/>
      <c r="M826" s="18"/>
      <c r="N826" s="18"/>
      <c r="O826" s="18"/>
      <c r="P826" s="18"/>
      <c r="Q826" s="18"/>
      <c r="R826" s="18"/>
      <c r="S826" s="18"/>
      <c r="T826" s="20"/>
      <c r="U826" s="20"/>
      <c r="V826" s="18"/>
      <c r="W826" s="18"/>
      <c r="X826" s="18"/>
      <c r="Y826" s="18"/>
      <c r="Z826" s="18"/>
      <c r="AA826" s="18"/>
      <c r="AB826" s="18"/>
      <c r="AC826" s="18"/>
      <c r="AD826" s="18"/>
      <c r="AE826" s="18"/>
      <c r="AF826" s="18"/>
      <c r="AG826" s="18"/>
      <c r="AH826" s="18"/>
      <c r="AI826" s="18"/>
      <c r="AJ826" s="18"/>
      <c r="AK826" s="18"/>
      <c r="AL826" s="18"/>
      <c r="AM826" s="18"/>
      <c r="AN826" s="18"/>
      <c r="AO826" s="18"/>
      <c r="AP826" s="18"/>
      <c r="AQ826" s="18"/>
      <c r="AR826" s="18"/>
      <c r="AS826" s="18"/>
      <c r="AT826" s="18"/>
      <c r="AU826" s="18"/>
      <c r="AV826" s="18"/>
      <c r="AW826" s="18"/>
      <c r="AX826" s="18"/>
      <c r="AY826" s="18"/>
      <c r="AZ826" s="18"/>
    </row>
    <row r="827" spans="1:52" ht="9.75" customHeight="1">
      <c r="A827" s="19"/>
      <c r="B827" s="18"/>
      <c r="C827" s="18"/>
      <c r="D827" s="18"/>
      <c r="E827" s="99"/>
      <c r="F827" s="99"/>
      <c r="G827" s="18"/>
      <c r="H827" s="18"/>
      <c r="I827" s="18"/>
      <c r="J827" s="18"/>
      <c r="K827" s="18"/>
      <c r="L827" s="18"/>
      <c r="M827" s="18"/>
      <c r="N827" s="18"/>
      <c r="O827" s="18"/>
      <c r="P827" s="18"/>
      <c r="Q827" s="18"/>
      <c r="R827" s="18"/>
      <c r="S827" s="18"/>
      <c r="T827" s="20"/>
      <c r="U827" s="20"/>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row>
    <row r="828" spans="1:52" ht="9.75" customHeight="1">
      <c r="A828" s="19"/>
      <c r="B828" s="18"/>
      <c r="C828" s="18"/>
      <c r="D828" s="18"/>
      <c r="E828" s="99"/>
      <c r="F828" s="99"/>
      <c r="G828" s="18"/>
      <c r="H828" s="18"/>
      <c r="I828" s="18"/>
      <c r="J828" s="18"/>
      <c r="K828" s="18"/>
      <c r="L828" s="18"/>
      <c r="M828" s="18"/>
      <c r="N828" s="18"/>
      <c r="O828" s="18"/>
      <c r="P828" s="18"/>
      <c r="Q828" s="18"/>
      <c r="R828" s="18"/>
      <c r="S828" s="18"/>
      <c r="T828" s="20"/>
      <c r="U828" s="20"/>
      <c r="V828" s="18"/>
      <c r="W828" s="18"/>
      <c r="X828" s="18"/>
      <c r="Y828" s="18"/>
      <c r="Z828" s="18"/>
      <c r="AA828" s="18"/>
      <c r="AB828" s="18"/>
      <c r="AC828" s="18"/>
      <c r="AD828" s="18"/>
      <c r="AE828" s="18"/>
      <c r="AF828" s="18"/>
      <c r="AG828" s="18"/>
      <c r="AH828" s="18"/>
      <c r="AI828" s="18"/>
      <c r="AJ828" s="18"/>
      <c r="AK828" s="18"/>
      <c r="AL828" s="18"/>
      <c r="AM828" s="18"/>
      <c r="AN828" s="18"/>
      <c r="AO828" s="18"/>
      <c r="AP828" s="18"/>
      <c r="AQ828" s="18"/>
      <c r="AR828" s="18"/>
      <c r="AS828" s="18"/>
      <c r="AT828" s="18"/>
      <c r="AU828" s="18"/>
      <c r="AV828" s="18"/>
      <c r="AW828" s="18"/>
      <c r="AX828" s="18"/>
      <c r="AY828" s="18"/>
      <c r="AZ828" s="18"/>
    </row>
    <row r="829" spans="1:52" ht="9.75" customHeight="1">
      <c r="A829" s="19"/>
      <c r="B829" s="18"/>
      <c r="C829" s="18"/>
      <c r="D829" s="18"/>
      <c r="E829" s="99"/>
      <c r="F829" s="99"/>
      <c r="G829" s="18"/>
      <c r="H829" s="18"/>
      <c r="I829" s="18"/>
      <c r="J829" s="18"/>
      <c r="K829" s="18"/>
      <c r="L829" s="18"/>
      <c r="M829" s="18"/>
      <c r="N829" s="18"/>
      <c r="O829" s="18"/>
      <c r="P829" s="18"/>
      <c r="Q829" s="18"/>
      <c r="R829" s="18"/>
      <c r="S829" s="18"/>
      <c r="T829" s="20"/>
      <c r="U829" s="20"/>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row>
    <row r="830" spans="1:52" ht="9.75" customHeight="1">
      <c r="A830" s="19"/>
      <c r="B830" s="18"/>
      <c r="C830" s="18"/>
      <c r="D830" s="18"/>
      <c r="E830" s="99"/>
      <c r="F830" s="99"/>
      <c r="G830" s="18"/>
      <c r="H830" s="18"/>
      <c r="I830" s="18"/>
      <c r="J830" s="18"/>
      <c r="K830" s="18"/>
      <c r="L830" s="18"/>
      <c r="M830" s="18"/>
      <c r="N830" s="18"/>
      <c r="O830" s="18"/>
      <c r="P830" s="18"/>
      <c r="Q830" s="18"/>
      <c r="R830" s="18"/>
      <c r="S830" s="18"/>
      <c r="T830" s="20"/>
      <c r="U830" s="20"/>
      <c r="V830" s="18"/>
      <c r="W830" s="18"/>
      <c r="X830" s="18"/>
      <c r="Y830" s="18"/>
      <c r="Z830" s="18"/>
      <c r="AA830" s="18"/>
      <c r="AB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row>
    <row r="831" spans="1:52" ht="9.75" customHeight="1">
      <c r="A831" s="19"/>
      <c r="B831" s="18"/>
      <c r="C831" s="18"/>
      <c r="D831" s="18"/>
      <c r="E831" s="99"/>
      <c r="F831" s="99"/>
      <c r="G831" s="18"/>
      <c r="H831" s="18"/>
      <c r="I831" s="18"/>
      <c r="J831" s="18"/>
      <c r="K831" s="18"/>
      <c r="L831" s="18"/>
      <c r="M831" s="18"/>
      <c r="N831" s="18"/>
      <c r="O831" s="18"/>
      <c r="P831" s="18"/>
      <c r="Q831" s="18"/>
      <c r="R831" s="18"/>
      <c r="S831" s="18"/>
      <c r="T831" s="20"/>
      <c r="U831" s="20"/>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row>
    <row r="832" spans="1:52" ht="9.75" customHeight="1">
      <c r="A832" s="19"/>
      <c r="B832" s="18"/>
      <c r="C832" s="18"/>
      <c r="D832" s="18"/>
      <c r="E832" s="99"/>
      <c r="F832" s="99"/>
      <c r="G832" s="18"/>
      <c r="H832" s="18"/>
      <c r="I832" s="18"/>
      <c r="J832" s="18"/>
      <c r="K832" s="18"/>
      <c r="L832" s="18"/>
      <c r="M832" s="18"/>
      <c r="N832" s="18"/>
      <c r="O832" s="18"/>
      <c r="P832" s="18"/>
      <c r="Q832" s="18"/>
      <c r="R832" s="18"/>
      <c r="S832" s="18"/>
      <c r="T832" s="20"/>
      <c r="U832" s="20"/>
      <c r="V832" s="18"/>
      <c r="W832" s="18"/>
      <c r="X832" s="18"/>
      <c r="Y832" s="18"/>
      <c r="Z832" s="18"/>
      <c r="AA832" s="18"/>
      <c r="AB832" s="18"/>
      <c r="AC832" s="18"/>
      <c r="AD832" s="18"/>
      <c r="AE832" s="18"/>
      <c r="AF832" s="18"/>
      <c r="AG832" s="18"/>
      <c r="AH832" s="18"/>
      <c r="AI832" s="18"/>
      <c r="AJ832" s="18"/>
      <c r="AK832" s="18"/>
      <c r="AL832" s="18"/>
      <c r="AM832" s="18"/>
      <c r="AN832" s="18"/>
      <c r="AO832" s="18"/>
      <c r="AP832" s="18"/>
      <c r="AQ832" s="18"/>
      <c r="AR832" s="18"/>
      <c r="AS832" s="18"/>
      <c r="AT832" s="18"/>
      <c r="AU832" s="18"/>
      <c r="AV832" s="18"/>
      <c r="AW832" s="18"/>
      <c r="AX832" s="18"/>
      <c r="AY832" s="18"/>
      <c r="AZ832" s="18"/>
    </row>
    <row r="833" spans="1:52" ht="9.75" customHeight="1">
      <c r="A833" s="19"/>
      <c r="B833" s="18"/>
      <c r="C833" s="18"/>
      <c r="D833" s="18"/>
      <c r="E833" s="99"/>
      <c r="F833" s="99"/>
      <c r="G833" s="18"/>
      <c r="H833" s="18"/>
      <c r="I833" s="18"/>
      <c r="J833" s="18"/>
      <c r="K833" s="18"/>
      <c r="L833" s="18"/>
      <c r="M833" s="18"/>
      <c r="N833" s="18"/>
      <c r="O833" s="18"/>
      <c r="P833" s="18"/>
      <c r="Q833" s="18"/>
      <c r="R833" s="18"/>
      <c r="S833" s="18"/>
      <c r="T833" s="20"/>
      <c r="U833" s="20"/>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row>
    <row r="834" spans="1:52" ht="9.75" customHeight="1">
      <c r="A834" s="19"/>
      <c r="B834" s="18"/>
      <c r="C834" s="18"/>
      <c r="D834" s="18"/>
      <c r="E834" s="99"/>
      <c r="F834" s="99"/>
      <c r="G834" s="18"/>
      <c r="H834" s="18"/>
      <c r="I834" s="18"/>
      <c r="J834" s="18"/>
      <c r="K834" s="18"/>
      <c r="L834" s="18"/>
      <c r="M834" s="18"/>
      <c r="N834" s="18"/>
      <c r="O834" s="18"/>
      <c r="P834" s="18"/>
      <c r="Q834" s="18"/>
      <c r="R834" s="18"/>
      <c r="S834" s="18"/>
      <c r="T834" s="20"/>
      <c r="U834" s="20"/>
      <c r="V834" s="18"/>
      <c r="W834" s="18"/>
      <c r="X834" s="18"/>
      <c r="Y834" s="18"/>
      <c r="Z834" s="18"/>
      <c r="AA834" s="18"/>
      <c r="AB834" s="18"/>
      <c r="AC834" s="18"/>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row>
    <row r="835" spans="1:52" ht="9.75" customHeight="1">
      <c r="A835" s="19"/>
      <c r="B835" s="18"/>
      <c r="C835" s="18"/>
      <c r="D835" s="18"/>
      <c r="E835" s="99"/>
      <c r="F835" s="99"/>
      <c r="G835" s="18"/>
      <c r="H835" s="18"/>
      <c r="I835" s="18"/>
      <c r="J835" s="18"/>
      <c r="K835" s="18"/>
      <c r="L835" s="18"/>
      <c r="M835" s="18"/>
      <c r="N835" s="18"/>
      <c r="O835" s="18"/>
      <c r="P835" s="18"/>
      <c r="Q835" s="18"/>
      <c r="R835" s="18"/>
      <c r="S835" s="18"/>
      <c r="T835" s="20"/>
      <c r="U835" s="20"/>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row>
    <row r="836" spans="1:52" ht="9.75" customHeight="1">
      <c r="A836" s="19"/>
      <c r="B836" s="18"/>
      <c r="C836" s="18"/>
      <c r="D836" s="18"/>
      <c r="E836" s="99"/>
      <c r="F836" s="99"/>
      <c r="G836" s="18"/>
      <c r="H836" s="18"/>
      <c r="I836" s="18"/>
      <c r="J836" s="18"/>
      <c r="K836" s="18"/>
      <c r="L836" s="18"/>
      <c r="M836" s="18"/>
      <c r="N836" s="18"/>
      <c r="O836" s="18"/>
      <c r="P836" s="18"/>
      <c r="Q836" s="18"/>
      <c r="R836" s="18"/>
      <c r="S836" s="18"/>
      <c r="T836" s="20"/>
      <c r="U836" s="20"/>
      <c r="V836" s="18"/>
      <c r="W836" s="18"/>
      <c r="X836" s="18"/>
      <c r="Y836" s="18"/>
      <c r="Z836" s="18"/>
      <c r="AA836" s="18"/>
      <c r="AB836" s="18"/>
      <c r="AC836" s="18"/>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row>
    <row r="837" spans="1:52" ht="9.75" customHeight="1">
      <c r="A837" s="19"/>
      <c r="B837" s="18"/>
      <c r="C837" s="18"/>
      <c r="D837" s="18"/>
      <c r="E837" s="99"/>
      <c r="F837" s="99"/>
      <c r="G837" s="18"/>
      <c r="H837" s="18"/>
      <c r="I837" s="18"/>
      <c r="J837" s="18"/>
      <c r="K837" s="18"/>
      <c r="L837" s="18"/>
      <c r="M837" s="18"/>
      <c r="N837" s="18"/>
      <c r="O837" s="18"/>
      <c r="P837" s="18"/>
      <c r="Q837" s="18"/>
      <c r="R837" s="18"/>
      <c r="S837" s="18"/>
      <c r="T837" s="20"/>
      <c r="U837" s="20"/>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row>
    <row r="838" spans="1:52" ht="9.75" customHeight="1">
      <c r="A838" s="19"/>
      <c r="B838" s="18"/>
      <c r="C838" s="18"/>
      <c r="D838" s="18"/>
      <c r="E838" s="99"/>
      <c r="F838" s="99"/>
      <c r="G838" s="18"/>
      <c r="H838" s="18"/>
      <c r="I838" s="18"/>
      <c r="J838" s="18"/>
      <c r="K838" s="18"/>
      <c r="L838" s="18"/>
      <c r="M838" s="18"/>
      <c r="N838" s="18"/>
      <c r="O838" s="18"/>
      <c r="P838" s="18"/>
      <c r="Q838" s="18"/>
      <c r="R838" s="18"/>
      <c r="S838" s="18"/>
      <c r="T838" s="20"/>
      <c r="U838" s="20"/>
      <c r="V838" s="18"/>
      <c r="W838" s="18"/>
      <c r="X838" s="18"/>
      <c r="Y838" s="18"/>
      <c r="Z838" s="18"/>
      <c r="AA838" s="18"/>
      <c r="AB838" s="18"/>
      <c r="AC838" s="18"/>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row>
    <row r="839" spans="1:52" ht="9.75" customHeight="1">
      <c r="A839" s="19"/>
      <c r="B839" s="18"/>
      <c r="C839" s="18"/>
      <c r="D839" s="18"/>
      <c r="E839" s="99"/>
      <c r="F839" s="99"/>
      <c r="G839" s="18"/>
      <c r="H839" s="18"/>
      <c r="I839" s="18"/>
      <c r="J839" s="18"/>
      <c r="K839" s="18"/>
      <c r="L839" s="18"/>
      <c r="M839" s="18"/>
      <c r="N839" s="18"/>
      <c r="O839" s="18"/>
      <c r="P839" s="18"/>
      <c r="Q839" s="18"/>
      <c r="R839" s="18"/>
      <c r="S839" s="18"/>
      <c r="T839" s="20"/>
      <c r="U839" s="20"/>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row>
    <row r="840" spans="1:52" ht="9.75" customHeight="1">
      <c r="A840" s="19"/>
      <c r="B840" s="18"/>
      <c r="C840" s="18"/>
      <c r="D840" s="18"/>
      <c r="E840" s="99"/>
      <c r="F840" s="99"/>
      <c r="G840" s="18"/>
      <c r="H840" s="18"/>
      <c r="I840" s="18"/>
      <c r="J840" s="18"/>
      <c r="K840" s="18"/>
      <c r="L840" s="18"/>
      <c r="M840" s="18"/>
      <c r="N840" s="18"/>
      <c r="O840" s="18"/>
      <c r="P840" s="18"/>
      <c r="Q840" s="18"/>
      <c r="R840" s="18"/>
      <c r="S840" s="18"/>
      <c r="T840" s="20"/>
      <c r="U840" s="20"/>
      <c r="V840" s="18"/>
      <c r="W840" s="18"/>
      <c r="X840" s="18"/>
      <c r="Y840" s="18"/>
      <c r="Z840" s="18"/>
      <c r="AA840" s="18"/>
      <c r="AB840" s="18"/>
      <c r="AC840" s="18"/>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row>
    <row r="841" spans="1:52" ht="9.75" customHeight="1">
      <c r="A841" s="19"/>
      <c r="B841" s="18"/>
      <c r="C841" s="18"/>
      <c r="D841" s="18"/>
      <c r="E841" s="99"/>
      <c r="F841" s="99"/>
      <c r="G841" s="18"/>
      <c r="H841" s="18"/>
      <c r="I841" s="18"/>
      <c r="J841" s="18"/>
      <c r="K841" s="18"/>
      <c r="L841" s="18"/>
      <c r="M841" s="18"/>
      <c r="N841" s="18"/>
      <c r="O841" s="18"/>
      <c r="P841" s="18"/>
      <c r="Q841" s="18"/>
      <c r="R841" s="18"/>
      <c r="S841" s="18"/>
      <c r="T841" s="20"/>
      <c r="U841" s="20"/>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row>
    <row r="842" spans="1:52" ht="9.75" customHeight="1">
      <c r="A842" s="19"/>
      <c r="B842" s="18"/>
      <c r="C842" s="18"/>
      <c r="D842" s="18"/>
      <c r="E842" s="99"/>
      <c r="F842" s="99"/>
      <c r="G842" s="18"/>
      <c r="H842" s="18"/>
      <c r="I842" s="18"/>
      <c r="J842" s="18"/>
      <c r="K842" s="18"/>
      <c r="L842" s="18"/>
      <c r="M842" s="18"/>
      <c r="N842" s="18"/>
      <c r="O842" s="18"/>
      <c r="P842" s="18"/>
      <c r="Q842" s="18"/>
      <c r="R842" s="18"/>
      <c r="S842" s="18"/>
      <c r="T842" s="20"/>
      <c r="U842" s="20"/>
      <c r="V842" s="18"/>
      <c r="W842" s="18"/>
      <c r="X842" s="18"/>
      <c r="Y842" s="18"/>
      <c r="Z842" s="18"/>
      <c r="AA842" s="18"/>
      <c r="AB842" s="18"/>
      <c r="AC842" s="18"/>
      <c r="AD842" s="18"/>
      <c r="AE842" s="18"/>
      <c r="AF842" s="18"/>
      <c r="AG842" s="18"/>
      <c r="AH842" s="18"/>
      <c r="AI842" s="18"/>
      <c r="AJ842" s="18"/>
      <c r="AK842" s="18"/>
      <c r="AL842" s="18"/>
      <c r="AM842" s="18"/>
      <c r="AN842" s="18"/>
      <c r="AO842" s="18"/>
      <c r="AP842" s="18"/>
      <c r="AQ842" s="18"/>
      <c r="AR842" s="18"/>
      <c r="AS842" s="18"/>
      <c r="AT842" s="18"/>
      <c r="AU842" s="18"/>
      <c r="AV842" s="18"/>
      <c r="AW842" s="18"/>
      <c r="AX842" s="18"/>
      <c r="AY842" s="18"/>
      <c r="AZ842" s="18"/>
    </row>
    <row r="843" spans="1:52" ht="9.75" customHeight="1">
      <c r="A843" s="19"/>
      <c r="B843" s="18"/>
      <c r="C843" s="18"/>
      <c r="D843" s="18"/>
      <c r="E843" s="99"/>
      <c r="F843" s="99"/>
      <c r="G843" s="18"/>
      <c r="H843" s="18"/>
      <c r="I843" s="18"/>
      <c r="J843" s="18"/>
      <c r="K843" s="18"/>
      <c r="L843" s="18"/>
      <c r="M843" s="18"/>
      <c r="N843" s="18"/>
      <c r="O843" s="18"/>
      <c r="P843" s="18"/>
      <c r="Q843" s="18"/>
      <c r="R843" s="18"/>
      <c r="S843" s="18"/>
      <c r="T843" s="20"/>
      <c r="U843" s="20"/>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row>
    <row r="844" spans="1:52" ht="9.75" customHeight="1">
      <c r="A844" s="19"/>
      <c r="B844" s="18"/>
      <c r="C844" s="18"/>
      <c r="D844" s="18"/>
      <c r="E844" s="99"/>
      <c r="F844" s="99"/>
      <c r="G844" s="18"/>
      <c r="H844" s="18"/>
      <c r="I844" s="18"/>
      <c r="J844" s="18"/>
      <c r="K844" s="18"/>
      <c r="L844" s="18"/>
      <c r="M844" s="18"/>
      <c r="N844" s="18"/>
      <c r="O844" s="18"/>
      <c r="P844" s="18"/>
      <c r="Q844" s="18"/>
      <c r="R844" s="18"/>
      <c r="S844" s="18"/>
      <c r="T844" s="20"/>
      <c r="U844" s="20"/>
      <c r="V844" s="18"/>
      <c r="W844" s="18"/>
      <c r="X844" s="18"/>
      <c r="Y844" s="18"/>
      <c r="Z844" s="18"/>
      <c r="AA844" s="18"/>
      <c r="AB844" s="18"/>
      <c r="AC844" s="18"/>
      <c r="AD844" s="18"/>
      <c r="AE844" s="18"/>
      <c r="AF844" s="18"/>
      <c r="AG844" s="18"/>
      <c r="AH844" s="18"/>
      <c r="AI844" s="18"/>
      <c r="AJ844" s="18"/>
      <c r="AK844" s="18"/>
      <c r="AL844" s="18"/>
      <c r="AM844" s="18"/>
      <c r="AN844" s="18"/>
      <c r="AO844" s="18"/>
      <c r="AP844" s="18"/>
      <c r="AQ844" s="18"/>
      <c r="AR844" s="18"/>
      <c r="AS844" s="18"/>
      <c r="AT844" s="18"/>
      <c r="AU844" s="18"/>
      <c r="AV844" s="18"/>
      <c r="AW844" s="18"/>
      <c r="AX844" s="18"/>
      <c r="AY844" s="18"/>
      <c r="AZ844" s="18"/>
    </row>
    <row r="845" spans="1:52" ht="9.75" customHeight="1">
      <c r="A845" s="19"/>
      <c r="B845" s="18"/>
      <c r="C845" s="18"/>
      <c r="D845" s="18"/>
      <c r="E845" s="99"/>
      <c r="F845" s="99"/>
      <c r="G845" s="18"/>
      <c r="H845" s="18"/>
      <c r="I845" s="18"/>
      <c r="J845" s="18"/>
      <c r="K845" s="18"/>
      <c r="L845" s="18"/>
      <c r="M845" s="18"/>
      <c r="N845" s="18"/>
      <c r="O845" s="18"/>
      <c r="P845" s="18"/>
      <c r="Q845" s="18"/>
      <c r="R845" s="18"/>
      <c r="S845" s="18"/>
      <c r="T845" s="20"/>
      <c r="U845" s="20"/>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row>
    <row r="846" spans="1:52" ht="9.75" customHeight="1">
      <c r="A846" s="19"/>
      <c r="B846" s="18"/>
      <c r="C846" s="18"/>
      <c r="D846" s="18"/>
      <c r="E846" s="99"/>
      <c r="F846" s="99"/>
      <c r="G846" s="18"/>
      <c r="H846" s="18"/>
      <c r="I846" s="18"/>
      <c r="J846" s="18"/>
      <c r="K846" s="18"/>
      <c r="L846" s="18"/>
      <c r="M846" s="18"/>
      <c r="N846" s="18"/>
      <c r="O846" s="18"/>
      <c r="P846" s="18"/>
      <c r="Q846" s="18"/>
      <c r="R846" s="18"/>
      <c r="S846" s="18"/>
      <c r="T846" s="20"/>
      <c r="U846" s="20"/>
      <c r="V846" s="18"/>
      <c r="W846" s="18"/>
      <c r="X846" s="18"/>
      <c r="Y846" s="18"/>
      <c r="Z846" s="18"/>
      <c r="AA846" s="18"/>
      <c r="AB846" s="18"/>
      <c r="AC846" s="18"/>
      <c r="AD846" s="18"/>
      <c r="AE846" s="18"/>
      <c r="AF846" s="18"/>
      <c r="AG846" s="18"/>
      <c r="AH846" s="18"/>
      <c r="AI846" s="18"/>
      <c r="AJ846" s="18"/>
      <c r="AK846" s="18"/>
      <c r="AL846" s="18"/>
      <c r="AM846" s="18"/>
      <c r="AN846" s="18"/>
      <c r="AO846" s="18"/>
      <c r="AP846" s="18"/>
      <c r="AQ846" s="18"/>
      <c r="AR846" s="18"/>
      <c r="AS846" s="18"/>
      <c r="AT846" s="18"/>
      <c r="AU846" s="18"/>
      <c r="AV846" s="18"/>
      <c r="AW846" s="18"/>
      <c r="AX846" s="18"/>
      <c r="AY846" s="18"/>
      <c r="AZ846" s="18"/>
    </row>
    <row r="847" spans="1:52" ht="9.75" customHeight="1">
      <c r="A847" s="19"/>
      <c r="B847" s="18"/>
      <c r="C847" s="18"/>
      <c r="D847" s="18"/>
      <c r="E847" s="99"/>
      <c r="F847" s="99"/>
      <c r="G847" s="18"/>
      <c r="H847" s="18"/>
      <c r="I847" s="18"/>
      <c r="J847" s="18"/>
      <c r="K847" s="18"/>
      <c r="L847" s="18"/>
      <c r="M847" s="18"/>
      <c r="N847" s="18"/>
      <c r="O847" s="18"/>
      <c r="P847" s="18"/>
      <c r="Q847" s="18"/>
      <c r="R847" s="18"/>
      <c r="S847" s="18"/>
      <c r="T847" s="20"/>
      <c r="U847" s="20"/>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row>
    <row r="848" spans="1:52" ht="9.75" customHeight="1">
      <c r="A848" s="19"/>
      <c r="B848" s="18"/>
      <c r="C848" s="18"/>
      <c r="D848" s="18"/>
      <c r="E848" s="99"/>
      <c r="F848" s="99"/>
      <c r="G848" s="18"/>
      <c r="H848" s="18"/>
      <c r="I848" s="18"/>
      <c r="J848" s="18"/>
      <c r="K848" s="18"/>
      <c r="L848" s="18"/>
      <c r="M848" s="18"/>
      <c r="N848" s="18"/>
      <c r="O848" s="18"/>
      <c r="P848" s="18"/>
      <c r="Q848" s="18"/>
      <c r="R848" s="18"/>
      <c r="S848" s="18"/>
      <c r="T848" s="20"/>
      <c r="U848" s="20"/>
      <c r="V848" s="18"/>
      <c r="W848" s="18"/>
      <c r="X848" s="18"/>
      <c r="Y848" s="18"/>
      <c r="Z848" s="18"/>
      <c r="AA848" s="18"/>
      <c r="AB848" s="18"/>
      <c r="AC848" s="18"/>
      <c r="AD848" s="18"/>
      <c r="AE848" s="18"/>
      <c r="AF848" s="18"/>
      <c r="AG848" s="18"/>
      <c r="AH848" s="18"/>
      <c r="AI848" s="18"/>
      <c r="AJ848" s="18"/>
      <c r="AK848" s="18"/>
      <c r="AL848" s="18"/>
      <c r="AM848" s="18"/>
      <c r="AN848" s="18"/>
      <c r="AO848" s="18"/>
      <c r="AP848" s="18"/>
      <c r="AQ848" s="18"/>
      <c r="AR848" s="18"/>
      <c r="AS848" s="18"/>
      <c r="AT848" s="18"/>
      <c r="AU848" s="18"/>
      <c r="AV848" s="18"/>
      <c r="AW848" s="18"/>
      <c r="AX848" s="18"/>
      <c r="AY848" s="18"/>
      <c r="AZ848" s="18"/>
    </row>
    <row r="849" spans="1:52" ht="9.75" customHeight="1">
      <c r="A849" s="19"/>
      <c r="B849" s="18"/>
      <c r="C849" s="18"/>
      <c r="D849" s="18"/>
      <c r="E849" s="99"/>
      <c r="F849" s="99"/>
      <c r="G849" s="18"/>
      <c r="H849" s="18"/>
      <c r="I849" s="18"/>
      <c r="J849" s="18"/>
      <c r="K849" s="18"/>
      <c r="L849" s="18"/>
      <c r="M849" s="18"/>
      <c r="N849" s="18"/>
      <c r="O849" s="18"/>
      <c r="P849" s="18"/>
      <c r="Q849" s="18"/>
      <c r="R849" s="18"/>
      <c r="S849" s="18"/>
      <c r="T849" s="20"/>
      <c r="U849" s="20"/>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row>
    <row r="850" spans="1:52" ht="9.75" customHeight="1">
      <c r="A850" s="19"/>
      <c r="B850" s="18"/>
      <c r="C850" s="18"/>
      <c r="D850" s="18"/>
      <c r="E850" s="99"/>
      <c r="F850" s="99"/>
      <c r="G850" s="18"/>
      <c r="H850" s="18"/>
      <c r="I850" s="18"/>
      <c r="J850" s="18"/>
      <c r="K850" s="18"/>
      <c r="L850" s="18"/>
      <c r="M850" s="18"/>
      <c r="N850" s="18"/>
      <c r="O850" s="18"/>
      <c r="P850" s="18"/>
      <c r="Q850" s="18"/>
      <c r="R850" s="18"/>
      <c r="S850" s="18"/>
      <c r="T850" s="20"/>
      <c r="U850" s="20"/>
      <c r="V850" s="18"/>
      <c r="W850" s="18"/>
      <c r="X850" s="18"/>
      <c r="Y850" s="18"/>
      <c r="Z850" s="18"/>
      <c r="AA850" s="18"/>
      <c r="AB850" s="18"/>
      <c r="AC850" s="18"/>
      <c r="AD850" s="18"/>
      <c r="AE850" s="18"/>
      <c r="AF850" s="18"/>
      <c r="AG850" s="18"/>
      <c r="AH850" s="18"/>
      <c r="AI850" s="18"/>
      <c r="AJ850" s="18"/>
      <c r="AK850" s="18"/>
      <c r="AL850" s="18"/>
      <c r="AM850" s="18"/>
      <c r="AN850" s="18"/>
      <c r="AO850" s="18"/>
      <c r="AP850" s="18"/>
      <c r="AQ850" s="18"/>
      <c r="AR850" s="18"/>
      <c r="AS850" s="18"/>
      <c r="AT850" s="18"/>
      <c r="AU850" s="18"/>
      <c r="AV850" s="18"/>
      <c r="AW850" s="18"/>
      <c r="AX850" s="18"/>
      <c r="AY850" s="18"/>
      <c r="AZ850" s="18"/>
    </row>
    <row r="851" spans="1:52" ht="9.75" customHeight="1">
      <c r="A851" s="19"/>
      <c r="B851" s="18"/>
      <c r="C851" s="18"/>
      <c r="D851" s="18"/>
      <c r="E851" s="99"/>
      <c r="F851" s="99"/>
      <c r="G851" s="18"/>
      <c r="H851" s="18"/>
      <c r="I851" s="18"/>
      <c r="J851" s="18"/>
      <c r="K851" s="18"/>
      <c r="L851" s="18"/>
      <c r="M851" s="18"/>
      <c r="N851" s="18"/>
      <c r="O851" s="18"/>
      <c r="P851" s="18"/>
      <c r="Q851" s="18"/>
      <c r="R851" s="18"/>
      <c r="S851" s="18"/>
      <c r="T851" s="20"/>
      <c r="U851" s="20"/>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row>
    <row r="852" spans="1:52" ht="9.75" customHeight="1">
      <c r="A852" s="19"/>
      <c r="B852" s="18"/>
      <c r="C852" s="18"/>
      <c r="D852" s="18"/>
      <c r="E852" s="99"/>
      <c r="F852" s="99"/>
      <c r="G852" s="18"/>
      <c r="H852" s="18"/>
      <c r="I852" s="18"/>
      <c r="J852" s="18"/>
      <c r="K852" s="18"/>
      <c r="L852" s="18"/>
      <c r="M852" s="18"/>
      <c r="N852" s="18"/>
      <c r="O852" s="18"/>
      <c r="P852" s="18"/>
      <c r="Q852" s="18"/>
      <c r="R852" s="18"/>
      <c r="S852" s="18"/>
      <c r="T852" s="20"/>
      <c r="U852" s="20"/>
      <c r="V852" s="18"/>
      <c r="W852" s="18"/>
      <c r="X852" s="18"/>
      <c r="Y852" s="18"/>
      <c r="Z852" s="18"/>
      <c r="AA852" s="18"/>
      <c r="AB852" s="18"/>
      <c r="AC852" s="18"/>
      <c r="AD852" s="18"/>
      <c r="AE852" s="18"/>
      <c r="AF852" s="18"/>
      <c r="AG852" s="18"/>
      <c r="AH852" s="18"/>
      <c r="AI852" s="18"/>
      <c r="AJ852" s="18"/>
      <c r="AK852" s="18"/>
      <c r="AL852" s="18"/>
      <c r="AM852" s="18"/>
      <c r="AN852" s="18"/>
      <c r="AO852" s="18"/>
      <c r="AP852" s="18"/>
      <c r="AQ852" s="18"/>
      <c r="AR852" s="18"/>
      <c r="AS852" s="18"/>
      <c r="AT852" s="18"/>
      <c r="AU852" s="18"/>
      <c r="AV852" s="18"/>
      <c r="AW852" s="18"/>
      <c r="AX852" s="18"/>
      <c r="AY852" s="18"/>
      <c r="AZ852" s="18"/>
    </row>
    <row r="853" spans="1:52" ht="9.75" customHeight="1">
      <c r="A853" s="19"/>
      <c r="B853" s="18"/>
      <c r="C853" s="18"/>
      <c r="D853" s="18"/>
      <c r="E853" s="99"/>
      <c r="F853" s="99"/>
      <c r="G853" s="18"/>
      <c r="H853" s="18"/>
      <c r="I853" s="18"/>
      <c r="J853" s="18"/>
      <c r="K853" s="18"/>
      <c r="L853" s="18"/>
      <c r="M853" s="18"/>
      <c r="N853" s="18"/>
      <c r="O853" s="18"/>
      <c r="P853" s="18"/>
      <c r="Q853" s="18"/>
      <c r="R853" s="18"/>
      <c r="S853" s="18"/>
      <c r="T853" s="20"/>
      <c r="U853" s="20"/>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row>
    <row r="854" spans="1:52" ht="9.75" customHeight="1">
      <c r="A854" s="19"/>
      <c r="B854" s="18"/>
      <c r="C854" s="18"/>
      <c r="D854" s="18"/>
      <c r="E854" s="99"/>
      <c r="F854" s="99"/>
      <c r="G854" s="18"/>
      <c r="H854" s="18"/>
      <c r="I854" s="18"/>
      <c r="J854" s="18"/>
      <c r="K854" s="18"/>
      <c r="L854" s="18"/>
      <c r="M854" s="18"/>
      <c r="N854" s="18"/>
      <c r="O854" s="18"/>
      <c r="P854" s="18"/>
      <c r="Q854" s="18"/>
      <c r="R854" s="18"/>
      <c r="S854" s="18"/>
      <c r="T854" s="20"/>
      <c r="U854" s="20"/>
      <c r="V854" s="18"/>
      <c r="W854" s="18"/>
      <c r="X854" s="18"/>
      <c r="Y854" s="18"/>
      <c r="Z854" s="18"/>
      <c r="AA854" s="18"/>
      <c r="AB854" s="18"/>
      <c r="AC854" s="18"/>
      <c r="AD854" s="18"/>
      <c r="AE854" s="18"/>
      <c r="AF854" s="18"/>
      <c r="AG854" s="18"/>
      <c r="AH854" s="18"/>
      <c r="AI854" s="18"/>
      <c r="AJ854" s="18"/>
      <c r="AK854" s="18"/>
      <c r="AL854" s="18"/>
      <c r="AM854" s="18"/>
      <c r="AN854" s="18"/>
      <c r="AO854" s="18"/>
      <c r="AP854" s="18"/>
      <c r="AQ854" s="18"/>
      <c r="AR854" s="18"/>
      <c r="AS854" s="18"/>
      <c r="AT854" s="18"/>
      <c r="AU854" s="18"/>
      <c r="AV854" s="18"/>
      <c r="AW854" s="18"/>
      <c r="AX854" s="18"/>
      <c r="AY854" s="18"/>
      <c r="AZ854" s="18"/>
    </row>
    <row r="855" spans="1:52" ht="9.75" customHeight="1">
      <c r="A855" s="19"/>
      <c r="B855" s="18"/>
      <c r="C855" s="18"/>
      <c r="D855" s="18"/>
      <c r="E855" s="99"/>
      <c r="F855" s="99"/>
      <c r="G855" s="18"/>
      <c r="H855" s="18"/>
      <c r="I855" s="18"/>
      <c r="J855" s="18"/>
      <c r="K855" s="18"/>
      <c r="L855" s="18"/>
      <c r="M855" s="18"/>
      <c r="N855" s="18"/>
      <c r="O855" s="18"/>
      <c r="P855" s="18"/>
      <c r="Q855" s="18"/>
      <c r="R855" s="18"/>
      <c r="S855" s="18"/>
      <c r="T855" s="20"/>
      <c r="U855" s="20"/>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row>
    <row r="856" spans="1:52" ht="9.75" customHeight="1">
      <c r="A856" s="19"/>
      <c r="B856" s="18"/>
      <c r="C856" s="18"/>
      <c r="D856" s="18"/>
      <c r="E856" s="99"/>
      <c r="F856" s="99"/>
      <c r="G856" s="18"/>
      <c r="H856" s="18"/>
      <c r="I856" s="18"/>
      <c r="J856" s="18"/>
      <c r="K856" s="18"/>
      <c r="L856" s="18"/>
      <c r="M856" s="18"/>
      <c r="N856" s="18"/>
      <c r="O856" s="18"/>
      <c r="P856" s="18"/>
      <c r="Q856" s="18"/>
      <c r="R856" s="18"/>
      <c r="S856" s="18"/>
      <c r="T856" s="20"/>
      <c r="U856" s="20"/>
      <c r="V856" s="18"/>
      <c r="W856" s="18"/>
      <c r="X856" s="18"/>
      <c r="Y856" s="18"/>
      <c r="Z856" s="18"/>
      <c r="AA856" s="18"/>
      <c r="AB856" s="18"/>
      <c r="AC856" s="18"/>
      <c r="AD856" s="18"/>
      <c r="AE856" s="18"/>
      <c r="AF856" s="18"/>
      <c r="AG856" s="18"/>
      <c r="AH856" s="18"/>
      <c r="AI856" s="18"/>
      <c r="AJ856" s="18"/>
      <c r="AK856" s="18"/>
      <c r="AL856" s="18"/>
      <c r="AM856" s="18"/>
      <c r="AN856" s="18"/>
      <c r="AO856" s="18"/>
      <c r="AP856" s="18"/>
      <c r="AQ856" s="18"/>
      <c r="AR856" s="18"/>
      <c r="AS856" s="18"/>
      <c r="AT856" s="18"/>
      <c r="AU856" s="18"/>
      <c r="AV856" s="18"/>
      <c r="AW856" s="18"/>
      <c r="AX856" s="18"/>
      <c r="AY856" s="18"/>
      <c r="AZ856" s="18"/>
    </row>
    <row r="857" spans="1:52" ht="9.75" customHeight="1">
      <c r="A857" s="19"/>
      <c r="B857" s="18"/>
      <c r="C857" s="18"/>
      <c r="D857" s="18"/>
      <c r="E857" s="99"/>
      <c r="F857" s="99"/>
      <c r="G857" s="18"/>
      <c r="H857" s="18"/>
      <c r="I857" s="18"/>
      <c r="J857" s="18"/>
      <c r="K857" s="18"/>
      <c r="L857" s="18"/>
      <c r="M857" s="18"/>
      <c r="N857" s="18"/>
      <c r="O857" s="18"/>
      <c r="P857" s="18"/>
      <c r="Q857" s="18"/>
      <c r="R857" s="18"/>
      <c r="S857" s="18"/>
      <c r="T857" s="20"/>
      <c r="U857" s="20"/>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row>
    <row r="858" spans="1:52" ht="9.75" customHeight="1">
      <c r="A858" s="19"/>
      <c r="B858" s="18"/>
      <c r="C858" s="18"/>
      <c r="D858" s="18"/>
      <c r="E858" s="99"/>
      <c r="F858" s="99"/>
      <c r="G858" s="18"/>
      <c r="H858" s="18"/>
      <c r="I858" s="18"/>
      <c r="J858" s="18"/>
      <c r="K858" s="18"/>
      <c r="L858" s="18"/>
      <c r="M858" s="18"/>
      <c r="N858" s="18"/>
      <c r="O858" s="18"/>
      <c r="P858" s="18"/>
      <c r="Q858" s="18"/>
      <c r="R858" s="18"/>
      <c r="S858" s="18"/>
      <c r="T858" s="20"/>
      <c r="U858" s="20"/>
      <c r="V858" s="18"/>
      <c r="W858" s="18"/>
      <c r="X858" s="18"/>
      <c r="Y858" s="18"/>
      <c r="Z858" s="18"/>
      <c r="AA858" s="18"/>
      <c r="AB858" s="18"/>
      <c r="AC858" s="18"/>
      <c r="AD858" s="18"/>
      <c r="AE858" s="18"/>
      <c r="AF858" s="18"/>
      <c r="AG858" s="18"/>
      <c r="AH858" s="18"/>
      <c r="AI858" s="18"/>
      <c r="AJ858" s="18"/>
      <c r="AK858" s="18"/>
      <c r="AL858" s="18"/>
      <c r="AM858" s="18"/>
      <c r="AN858" s="18"/>
      <c r="AO858" s="18"/>
      <c r="AP858" s="18"/>
      <c r="AQ858" s="18"/>
      <c r="AR858" s="18"/>
      <c r="AS858" s="18"/>
      <c r="AT858" s="18"/>
      <c r="AU858" s="18"/>
      <c r="AV858" s="18"/>
      <c r="AW858" s="18"/>
      <c r="AX858" s="18"/>
      <c r="AY858" s="18"/>
      <c r="AZ858" s="18"/>
    </row>
    <row r="859" spans="1:52" ht="9.75" customHeight="1">
      <c r="A859" s="19"/>
      <c r="B859" s="18"/>
      <c r="C859" s="18"/>
      <c r="D859" s="18"/>
      <c r="E859" s="99"/>
      <c r="F859" s="99"/>
      <c r="G859" s="18"/>
      <c r="H859" s="18"/>
      <c r="I859" s="18"/>
      <c r="J859" s="18"/>
      <c r="K859" s="18"/>
      <c r="L859" s="18"/>
      <c r="M859" s="18"/>
      <c r="N859" s="18"/>
      <c r="O859" s="18"/>
      <c r="P859" s="18"/>
      <c r="Q859" s="18"/>
      <c r="R859" s="18"/>
      <c r="S859" s="18"/>
      <c r="T859" s="20"/>
      <c r="U859" s="20"/>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row>
    <row r="860" spans="1:52" ht="9.75" customHeight="1">
      <c r="A860" s="19"/>
      <c r="B860" s="18"/>
      <c r="C860" s="18"/>
      <c r="D860" s="18"/>
      <c r="E860" s="99"/>
      <c r="F860" s="99"/>
      <c r="G860" s="18"/>
      <c r="H860" s="18"/>
      <c r="I860" s="18"/>
      <c r="J860" s="18"/>
      <c r="K860" s="18"/>
      <c r="L860" s="18"/>
      <c r="M860" s="18"/>
      <c r="N860" s="18"/>
      <c r="O860" s="18"/>
      <c r="P860" s="18"/>
      <c r="Q860" s="18"/>
      <c r="R860" s="18"/>
      <c r="S860" s="18"/>
      <c r="T860" s="20"/>
      <c r="U860" s="20"/>
      <c r="V860" s="18"/>
      <c r="W860" s="18"/>
      <c r="X860" s="18"/>
      <c r="Y860" s="18"/>
      <c r="Z860" s="18"/>
      <c r="AA860" s="18"/>
      <c r="AB860" s="18"/>
      <c r="AC860" s="18"/>
      <c r="AD860" s="18"/>
      <c r="AE860" s="18"/>
      <c r="AF860" s="18"/>
      <c r="AG860" s="18"/>
      <c r="AH860" s="18"/>
      <c r="AI860" s="18"/>
      <c r="AJ860" s="18"/>
      <c r="AK860" s="18"/>
      <c r="AL860" s="18"/>
      <c r="AM860" s="18"/>
      <c r="AN860" s="18"/>
      <c r="AO860" s="18"/>
      <c r="AP860" s="18"/>
      <c r="AQ860" s="18"/>
      <c r="AR860" s="18"/>
      <c r="AS860" s="18"/>
      <c r="AT860" s="18"/>
      <c r="AU860" s="18"/>
      <c r="AV860" s="18"/>
      <c r="AW860" s="18"/>
      <c r="AX860" s="18"/>
      <c r="AY860" s="18"/>
      <c r="AZ860" s="18"/>
    </row>
    <row r="861" spans="1:52" ht="9.75" customHeight="1">
      <c r="A861" s="19"/>
      <c r="B861" s="18"/>
      <c r="C861" s="18"/>
      <c r="D861" s="18"/>
      <c r="E861" s="99"/>
      <c r="F861" s="99"/>
      <c r="G861" s="18"/>
      <c r="H861" s="18"/>
      <c r="I861" s="18"/>
      <c r="J861" s="18"/>
      <c r="K861" s="18"/>
      <c r="L861" s="18"/>
      <c r="M861" s="18"/>
      <c r="N861" s="18"/>
      <c r="O861" s="18"/>
      <c r="P861" s="18"/>
      <c r="Q861" s="18"/>
      <c r="R861" s="18"/>
      <c r="S861" s="18"/>
      <c r="T861" s="20"/>
      <c r="U861" s="20"/>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row>
    <row r="862" spans="1:52" ht="9.75" customHeight="1">
      <c r="A862" s="19"/>
      <c r="B862" s="18"/>
      <c r="C862" s="18"/>
      <c r="D862" s="18"/>
      <c r="E862" s="99"/>
      <c r="F862" s="99"/>
      <c r="G862" s="18"/>
      <c r="H862" s="18"/>
      <c r="I862" s="18"/>
      <c r="J862" s="18"/>
      <c r="K862" s="18"/>
      <c r="L862" s="18"/>
      <c r="M862" s="18"/>
      <c r="N862" s="18"/>
      <c r="O862" s="18"/>
      <c r="P862" s="18"/>
      <c r="Q862" s="18"/>
      <c r="R862" s="18"/>
      <c r="S862" s="18"/>
      <c r="T862" s="20"/>
      <c r="U862" s="20"/>
      <c r="V862" s="18"/>
      <c r="W862" s="18"/>
      <c r="X862" s="18"/>
      <c r="Y862" s="18"/>
      <c r="Z862" s="18"/>
      <c r="AA862" s="18"/>
      <c r="AB862" s="18"/>
      <c r="AC862" s="18"/>
      <c r="AD862" s="18"/>
      <c r="AE862" s="18"/>
      <c r="AF862" s="18"/>
      <c r="AG862" s="18"/>
      <c r="AH862" s="18"/>
      <c r="AI862" s="18"/>
      <c r="AJ862" s="18"/>
      <c r="AK862" s="18"/>
      <c r="AL862" s="18"/>
      <c r="AM862" s="18"/>
      <c r="AN862" s="18"/>
      <c r="AO862" s="18"/>
      <c r="AP862" s="18"/>
      <c r="AQ862" s="18"/>
      <c r="AR862" s="18"/>
      <c r="AS862" s="18"/>
      <c r="AT862" s="18"/>
      <c r="AU862" s="18"/>
      <c r="AV862" s="18"/>
      <c r="AW862" s="18"/>
      <c r="AX862" s="18"/>
      <c r="AY862" s="18"/>
      <c r="AZ862" s="18"/>
    </row>
    <row r="863" spans="1:52" ht="9.75" customHeight="1">
      <c r="A863" s="19"/>
      <c r="B863" s="18"/>
      <c r="C863" s="18"/>
      <c r="D863" s="18"/>
      <c r="E863" s="99"/>
      <c r="F863" s="99"/>
      <c r="G863" s="18"/>
      <c r="H863" s="18"/>
      <c r="I863" s="18"/>
      <c r="J863" s="18"/>
      <c r="K863" s="18"/>
      <c r="L863" s="18"/>
      <c r="M863" s="18"/>
      <c r="N863" s="18"/>
      <c r="O863" s="18"/>
      <c r="P863" s="18"/>
      <c r="Q863" s="18"/>
      <c r="R863" s="18"/>
      <c r="S863" s="18"/>
      <c r="T863" s="20"/>
      <c r="U863" s="20"/>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row>
    <row r="864" spans="1:52" ht="9.75" customHeight="1">
      <c r="A864" s="19"/>
      <c r="B864" s="18"/>
      <c r="C864" s="18"/>
      <c r="D864" s="18"/>
      <c r="E864" s="99"/>
      <c r="F864" s="99"/>
      <c r="G864" s="18"/>
      <c r="H864" s="18"/>
      <c r="I864" s="18"/>
      <c r="J864" s="18"/>
      <c r="K864" s="18"/>
      <c r="L864" s="18"/>
      <c r="M864" s="18"/>
      <c r="N864" s="18"/>
      <c r="O864" s="18"/>
      <c r="P864" s="18"/>
      <c r="Q864" s="18"/>
      <c r="R864" s="18"/>
      <c r="S864" s="18"/>
      <c r="T864" s="20"/>
      <c r="U864" s="20"/>
      <c r="V864" s="18"/>
      <c r="W864" s="18"/>
      <c r="X864" s="18"/>
      <c r="Y864" s="18"/>
      <c r="Z864" s="18"/>
      <c r="AA864" s="18"/>
      <c r="AB864" s="18"/>
      <c r="AC864" s="18"/>
      <c r="AD864" s="18"/>
      <c r="AE864" s="18"/>
      <c r="AF864" s="18"/>
      <c r="AG864" s="18"/>
      <c r="AH864" s="18"/>
      <c r="AI864" s="18"/>
      <c r="AJ864" s="18"/>
      <c r="AK864" s="18"/>
      <c r="AL864" s="18"/>
      <c r="AM864" s="18"/>
      <c r="AN864" s="18"/>
      <c r="AO864" s="18"/>
      <c r="AP864" s="18"/>
      <c r="AQ864" s="18"/>
      <c r="AR864" s="18"/>
      <c r="AS864" s="18"/>
      <c r="AT864" s="18"/>
      <c r="AU864" s="18"/>
      <c r="AV864" s="18"/>
      <c r="AW864" s="18"/>
      <c r="AX864" s="18"/>
      <c r="AY864" s="18"/>
      <c r="AZ864" s="18"/>
    </row>
    <row r="865" spans="1:52" ht="9.75" customHeight="1">
      <c r="A865" s="19"/>
      <c r="B865" s="18"/>
      <c r="C865" s="18"/>
      <c r="D865" s="18"/>
      <c r="E865" s="99"/>
      <c r="F865" s="99"/>
      <c r="G865" s="18"/>
      <c r="H865" s="18"/>
      <c r="I865" s="18"/>
      <c r="J865" s="18"/>
      <c r="K865" s="18"/>
      <c r="L865" s="18"/>
      <c r="M865" s="18"/>
      <c r="N865" s="18"/>
      <c r="O865" s="18"/>
      <c r="P865" s="18"/>
      <c r="Q865" s="18"/>
      <c r="R865" s="18"/>
      <c r="S865" s="18"/>
      <c r="T865" s="20"/>
      <c r="U865" s="20"/>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row>
    <row r="866" spans="1:52" ht="9.75" customHeight="1">
      <c r="A866" s="19"/>
      <c r="B866" s="18"/>
      <c r="C866" s="18"/>
      <c r="D866" s="18"/>
      <c r="E866" s="99"/>
      <c r="F866" s="99"/>
      <c r="G866" s="18"/>
      <c r="H866" s="18"/>
      <c r="I866" s="18"/>
      <c r="J866" s="18"/>
      <c r="K866" s="18"/>
      <c r="L866" s="18"/>
      <c r="M866" s="18"/>
      <c r="N866" s="18"/>
      <c r="O866" s="18"/>
      <c r="P866" s="18"/>
      <c r="Q866" s="18"/>
      <c r="R866" s="18"/>
      <c r="S866" s="18"/>
      <c r="T866" s="20"/>
      <c r="U866" s="20"/>
      <c r="V866" s="18"/>
      <c r="W866" s="18"/>
      <c r="X866" s="18"/>
      <c r="Y866" s="18"/>
      <c r="Z866" s="18"/>
      <c r="AA866" s="18"/>
      <c r="AB866" s="18"/>
      <c r="AC866" s="18"/>
      <c r="AD866" s="18"/>
      <c r="AE866" s="18"/>
      <c r="AF866" s="18"/>
      <c r="AG866" s="18"/>
      <c r="AH866" s="18"/>
      <c r="AI866" s="18"/>
      <c r="AJ866" s="18"/>
      <c r="AK866" s="18"/>
      <c r="AL866" s="18"/>
      <c r="AM866" s="18"/>
      <c r="AN866" s="18"/>
      <c r="AO866" s="18"/>
      <c r="AP866" s="18"/>
      <c r="AQ866" s="18"/>
      <c r="AR866" s="18"/>
      <c r="AS866" s="18"/>
      <c r="AT866" s="18"/>
      <c r="AU866" s="18"/>
      <c r="AV866" s="18"/>
      <c r="AW866" s="18"/>
      <c r="AX866" s="18"/>
      <c r="AY866" s="18"/>
      <c r="AZ866" s="18"/>
    </row>
    <row r="867" spans="1:52" ht="9.75" customHeight="1">
      <c r="A867" s="19"/>
      <c r="B867" s="18"/>
      <c r="C867" s="18"/>
      <c r="D867" s="18"/>
      <c r="E867" s="99"/>
      <c r="F867" s="99"/>
      <c r="G867" s="18"/>
      <c r="H867" s="18"/>
      <c r="I867" s="18"/>
      <c r="J867" s="18"/>
      <c r="K867" s="18"/>
      <c r="L867" s="18"/>
      <c r="M867" s="18"/>
      <c r="N867" s="18"/>
      <c r="O867" s="18"/>
      <c r="P867" s="18"/>
      <c r="Q867" s="18"/>
      <c r="R867" s="18"/>
      <c r="S867" s="18"/>
      <c r="T867" s="20"/>
      <c r="U867" s="20"/>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row>
    <row r="868" spans="1:52" ht="9.75" customHeight="1">
      <c r="A868" s="19"/>
      <c r="B868" s="18"/>
      <c r="C868" s="18"/>
      <c r="D868" s="18"/>
      <c r="E868" s="99"/>
      <c r="F868" s="99"/>
      <c r="G868" s="18"/>
      <c r="H868" s="18"/>
      <c r="I868" s="18"/>
      <c r="J868" s="18"/>
      <c r="K868" s="18"/>
      <c r="L868" s="18"/>
      <c r="M868" s="18"/>
      <c r="N868" s="18"/>
      <c r="O868" s="18"/>
      <c r="P868" s="18"/>
      <c r="Q868" s="18"/>
      <c r="R868" s="18"/>
      <c r="S868" s="18"/>
      <c r="T868" s="20"/>
      <c r="U868" s="20"/>
      <c r="V868" s="18"/>
      <c r="W868" s="18"/>
      <c r="X868" s="18"/>
      <c r="Y868" s="18"/>
      <c r="Z868" s="18"/>
      <c r="AA868" s="18"/>
      <c r="AB868" s="18"/>
      <c r="AC868" s="18"/>
      <c r="AD868" s="18"/>
      <c r="AE868" s="18"/>
      <c r="AF868" s="18"/>
      <c r="AG868" s="18"/>
      <c r="AH868" s="18"/>
      <c r="AI868" s="18"/>
      <c r="AJ868" s="18"/>
      <c r="AK868" s="18"/>
      <c r="AL868" s="18"/>
      <c r="AM868" s="18"/>
      <c r="AN868" s="18"/>
      <c r="AO868" s="18"/>
      <c r="AP868" s="18"/>
      <c r="AQ868" s="18"/>
      <c r="AR868" s="18"/>
      <c r="AS868" s="18"/>
      <c r="AT868" s="18"/>
      <c r="AU868" s="18"/>
      <c r="AV868" s="18"/>
      <c r="AW868" s="18"/>
      <c r="AX868" s="18"/>
      <c r="AY868" s="18"/>
      <c r="AZ868" s="18"/>
    </row>
    <row r="869" spans="1:52" ht="9.75" customHeight="1">
      <c r="A869" s="19"/>
      <c r="B869" s="18"/>
      <c r="C869" s="18"/>
      <c r="D869" s="18"/>
      <c r="E869" s="99"/>
      <c r="F869" s="99"/>
      <c r="G869" s="18"/>
      <c r="H869" s="18"/>
      <c r="I869" s="18"/>
      <c r="J869" s="18"/>
      <c r="K869" s="18"/>
      <c r="L869" s="18"/>
      <c r="M869" s="18"/>
      <c r="N869" s="18"/>
      <c r="O869" s="18"/>
      <c r="P869" s="18"/>
      <c r="Q869" s="18"/>
      <c r="R869" s="18"/>
      <c r="S869" s="18"/>
      <c r="T869" s="20"/>
      <c r="U869" s="20"/>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row>
    <row r="870" spans="1:52" ht="9.75" customHeight="1">
      <c r="A870" s="19"/>
      <c r="B870" s="18"/>
      <c r="C870" s="18"/>
      <c r="D870" s="18"/>
      <c r="E870" s="99"/>
      <c r="F870" s="99"/>
      <c r="G870" s="18"/>
      <c r="H870" s="18"/>
      <c r="I870" s="18"/>
      <c r="J870" s="18"/>
      <c r="K870" s="18"/>
      <c r="L870" s="18"/>
      <c r="M870" s="18"/>
      <c r="N870" s="18"/>
      <c r="O870" s="18"/>
      <c r="P870" s="18"/>
      <c r="Q870" s="18"/>
      <c r="R870" s="18"/>
      <c r="S870" s="18"/>
      <c r="T870" s="20"/>
      <c r="U870" s="20"/>
      <c r="V870" s="18"/>
      <c r="W870" s="18"/>
      <c r="X870" s="18"/>
      <c r="Y870" s="18"/>
      <c r="Z870" s="18"/>
      <c r="AA870" s="18"/>
      <c r="AB870" s="18"/>
      <c r="AC870" s="18"/>
      <c r="AD870" s="18"/>
      <c r="AE870" s="18"/>
      <c r="AF870" s="18"/>
      <c r="AG870" s="18"/>
      <c r="AH870" s="18"/>
      <c r="AI870" s="18"/>
      <c r="AJ870" s="18"/>
      <c r="AK870" s="18"/>
      <c r="AL870" s="18"/>
      <c r="AM870" s="18"/>
      <c r="AN870" s="18"/>
      <c r="AO870" s="18"/>
      <c r="AP870" s="18"/>
      <c r="AQ870" s="18"/>
      <c r="AR870" s="18"/>
      <c r="AS870" s="18"/>
      <c r="AT870" s="18"/>
      <c r="AU870" s="18"/>
      <c r="AV870" s="18"/>
      <c r="AW870" s="18"/>
      <c r="AX870" s="18"/>
      <c r="AY870" s="18"/>
      <c r="AZ870" s="18"/>
    </row>
    <row r="871" spans="1:52" ht="9.75" customHeight="1">
      <c r="A871" s="19"/>
      <c r="B871" s="18"/>
      <c r="C871" s="18"/>
      <c r="D871" s="18"/>
      <c r="E871" s="99"/>
      <c r="F871" s="99"/>
      <c r="G871" s="18"/>
      <c r="H871" s="18"/>
      <c r="I871" s="18"/>
      <c r="J871" s="18"/>
      <c r="K871" s="18"/>
      <c r="L871" s="18"/>
      <c r="M871" s="18"/>
      <c r="N871" s="18"/>
      <c r="O871" s="18"/>
      <c r="P871" s="18"/>
      <c r="Q871" s="18"/>
      <c r="R871" s="18"/>
      <c r="S871" s="18"/>
      <c r="T871" s="20"/>
      <c r="U871" s="20"/>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row>
    <row r="872" spans="1:52" ht="9.75" customHeight="1">
      <c r="A872" s="19"/>
      <c r="B872" s="18"/>
      <c r="C872" s="18"/>
      <c r="D872" s="18"/>
      <c r="E872" s="99"/>
      <c r="F872" s="99"/>
      <c r="G872" s="18"/>
      <c r="H872" s="18"/>
      <c r="I872" s="18"/>
      <c r="J872" s="18"/>
      <c r="K872" s="18"/>
      <c r="L872" s="18"/>
      <c r="M872" s="18"/>
      <c r="N872" s="18"/>
      <c r="O872" s="18"/>
      <c r="P872" s="18"/>
      <c r="Q872" s="18"/>
      <c r="R872" s="18"/>
      <c r="S872" s="18"/>
      <c r="T872" s="20"/>
      <c r="U872" s="20"/>
      <c r="V872" s="18"/>
      <c r="W872" s="18"/>
      <c r="X872" s="18"/>
      <c r="Y872" s="18"/>
      <c r="Z872" s="18"/>
      <c r="AA872" s="18"/>
      <c r="AB872" s="18"/>
      <c r="AC872" s="18"/>
      <c r="AD872" s="18"/>
      <c r="AE872" s="18"/>
      <c r="AF872" s="18"/>
      <c r="AG872" s="18"/>
      <c r="AH872" s="18"/>
      <c r="AI872" s="18"/>
      <c r="AJ872" s="18"/>
      <c r="AK872" s="18"/>
      <c r="AL872" s="18"/>
      <c r="AM872" s="18"/>
      <c r="AN872" s="18"/>
      <c r="AO872" s="18"/>
      <c r="AP872" s="18"/>
      <c r="AQ872" s="18"/>
      <c r="AR872" s="18"/>
      <c r="AS872" s="18"/>
      <c r="AT872" s="18"/>
      <c r="AU872" s="18"/>
      <c r="AV872" s="18"/>
      <c r="AW872" s="18"/>
      <c r="AX872" s="18"/>
      <c r="AY872" s="18"/>
      <c r="AZ872" s="18"/>
    </row>
    <row r="873" spans="1:52" ht="9.75" customHeight="1">
      <c r="A873" s="19"/>
      <c r="B873" s="18"/>
      <c r="C873" s="18"/>
      <c r="D873" s="18"/>
      <c r="E873" s="99"/>
      <c r="F873" s="99"/>
      <c r="G873" s="18"/>
      <c r="H873" s="18"/>
      <c r="I873" s="18"/>
      <c r="J873" s="18"/>
      <c r="K873" s="18"/>
      <c r="L873" s="18"/>
      <c r="M873" s="18"/>
      <c r="N873" s="18"/>
      <c r="O873" s="18"/>
      <c r="P873" s="18"/>
      <c r="Q873" s="18"/>
      <c r="R873" s="18"/>
      <c r="S873" s="18"/>
      <c r="T873" s="20"/>
      <c r="U873" s="20"/>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row>
    <row r="874" spans="1:52" ht="9.75" customHeight="1">
      <c r="A874" s="19"/>
      <c r="B874" s="18"/>
      <c r="C874" s="18"/>
      <c r="D874" s="18"/>
      <c r="E874" s="99"/>
      <c r="F874" s="99"/>
      <c r="G874" s="18"/>
      <c r="H874" s="18"/>
      <c r="I874" s="18"/>
      <c r="J874" s="18"/>
      <c r="K874" s="18"/>
      <c r="L874" s="18"/>
      <c r="M874" s="18"/>
      <c r="N874" s="18"/>
      <c r="O874" s="18"/>
      <c r="P874" s="18"/>
      <c r="Q874" s="18"/>
      <c r="R874" s="18"/>
      <c r="S874" s="18"/>
      <c r="T874" s="20"/>
      <c r="U874" s="20"/>
      <c r="V874" s="18"/>
      <c r="W874" s="18"/>
      <c r="X874" s="18"/>
      <c r="Y874" s="18"/>
      <c r="Z874" s="18"/>
      <c r="AA874" s="18"/>
      <c r="AB874" s="18"/>
      <c r="AC874" s="18"/>
      <c r="AD874" s="18"/>
      <c r="AE874" s="18"/>
      <c r="AF874" s="18"/>
      <c r="AG874" s="18"/>
      <c r="AH874" s="18"/>
      <c r="AI874" s="18"/>
      <c r="AJ874" s="18"/>
      <c r="AK874" s="18"/>
      <c r="AL874" s="18"/>
      <c r="AM874" s="18"/>
      <c r="AN874" s="18"/>
      <c r="AO874" s="18"/>
      <c r="AP874" s="18"/>
      <c r="AQ874" s="18"/>
      <c r="AR874" s="18"/>
      <c r="AS874" s="18"/>
      <c r="AT874" s="18"/>
      <c r="AU874" s="18"/>
      <c r="AV874" s="18"/>
      <c r="AW874" s="18"/>
      <c r="AX874" s="18"/>
      <c r="AY874" s="18"/>
      <c r="AZ874" s="18"/>
    </row>
    <row r="875" spans="1:52" ht="9.75" customHeight="1">
      <c r="A875" s="19"/>
      <c r="B875" s="18"/>
      <c r="C875" s="18"/>
      <c r="D875" s="18"/>
      <c r="E875" s="99"/>
      <c r="F875" s="99"/>
      <c r="G875" s="18"/>
      <c r="H875" s="18"/>
      <c r="I875" s="18"/>
      <c r="J875" s="18"/>
      <c r="K875" s="18"/>
      <c r="L875" s="18"/>
      <c r="M875" s="18"/>
      <c r="N875" s="18"/>
      <c r="O875" s="18"/>
      <c r="P875" s="18"/>
      <c r="Q875" s="18"/>
      <c r="R875" s="18"/>
      <c r="S875" s="18"/>
      <c r="T875" s="20"/>
      <c r="U875" s="20"/>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row>
    <row r="876" spans="1:52" ht="9.75" customHeight="1">
      <c r="A876" s="19"/>
      <c r="B876" s="18"/>
      <c r="C876" s="18"/>
      <c r="D876" s="18"/>
      <c r="E876" s="99"/>
      <c r="F876" s="99"/>
      <c r="G876" s="18"/>
      <c r="H876" s="18"/>
      <c r="I876" s="18"/>
      <c r="J876" s="18"/>
      <c r="K876" s="18"/>
      <c r="L876" s="18"/>
      <c r="M876" s="18"/>
      <c r="N876" s="18"/>
      <c r="O876" s="18"/>
      <c r="P876" s="18"/>
      <c r="Q876" s="18"/>
      <c r="R876" s="18"/>
      <c r="S876" s="18"/>
      <c r="T876" s="20"/>
      <c r="U876" s="20"/>
      <c r="V876" s="18"/>
      <c r="W876" s="18"/>
      <c r="X876" s="18"/>
      <c r="Y876" s="18"/>
      <c r="Z876" s="18"/>
      <c r="AA876" s="18"/>
      <c r="AB876" s="18"/>
      <c r="AC876" s="18"/>
      <c r="AD876" s="18"/>
      <c r="AE876" s="18"/>
      <c r="AF876" s="18"/>
      <c r="AG876" s="18"/>
      <c r="AH876" s="18"/>
      <c r="AI876" s="18"/>
      <c r="AJ876" s="18"/>
      <c r="AK876" s="18"/>
      <c r="AL876" s="18"/>
      <c r="AM876" s="18"/>
      <c r="AN876" s="18"/>
      <c r="AO876" s="18"/>
      <c r="AP876" s="18"/>
      <c r="AQ876" s="18"/>
      <c r="AR876" s="18"/>
      <c r="AS876" s="18"/>
      <c r="AT876" s="18"/>
      <c r="AU876" s="18"/>
      <c r="AV876" s="18"/>
      <c r="AW876" s="18"/>
      <c r="AX876" s="18"/>
      <c r="AY876" s="18"/>
      <c r="AZ876" s="18"/>
    </row>
    <row r="877" spans="1:52" ht="9.75" customHeight="1">
      <c r="A877" s="19"/>
      <c r="B877" s="18"/>
      <c r="C877" s="18"/>
      <c r="D877" s="18"/>
      <c r="E877" s="99"/>
      <c r="F877" s="99"/>
      <c r="G877" s="18"/>
      <c r="H877" s="18"/>
      <c r="I877" s="18"/>
      <c r="J877" s="18"/>
      <c r="K877" s="18"/>
      <c r="L877" s="18"/>
      <c r="M877" s="18"/>
      <c r="N877" s="18"/>
      <c r="O877" s="18"/>
      <c r="P877" s="18"/>
      <c r="Q877" s="18"/>
      <c r="R877" s="18"/>
      <c r="S877" s="18"/>
      <c r="T877" s="20"/>
      <c r="U877" s="20"/>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row>
    <row r="878" spans="1:52" ht="9.75" customHeight="1">
      <c r="A878" s="19"/>
      <c r="B878" s="18"/>
      <c r="C878" s="18"/>
      <c r="D878" s="18"/>
      <c r="E878" s="99"/>
      <c r="F878" s="99"/>
      <c r="G878" s="18"/>
      <c r="H878" s="18"/>
      <c r="I878" s="18"/>
      <c r="J878" s="18"/>
      <c r="K878" s="18"/>
      <c r="L878" s="18"/>
      <c r="M878" s="18"/>
      <c r="N878" s="18"/>
      <c r="O878" s="18"/>
      <c r="P878" s="18"/>
      <c r="Q878" s="18"/>
      <c r="R878" s="18"/>
      <c r="S878" s="18"/>
      <c r="T878" s="20"/>
      <c r="U878" s="20"/>
      <c r="V878" s="18"/>
      <c r="W878" s="18"/>
      <c r="X878" s="18"/>
      <c r="Y878" s="18"/>
      <c r="Z878" s="18"/>
      <c r="AA878" s="18"/>
      <c r="AB878" s="18"/>
      <c r="AC878" s="18"/>
      <c r="AD878" s="18"/>
      <c r="AE878" s="18"/>
      <c r="AF878" s="18"/>
      <c r="AG878" s="18"/>
      <c r="AH878" s="18"/>
      <c r="AI878" s="18"/>
      <c r="AJ878" s="18"/>
      <c r="AK878" s="18"/>
      <c r="AL878" s="18"/>
      <c r="AM878" s="18"/>
      <c r="AN878" s="18"/>
      <c r="AO878" s="18"/>
      <c r="AP878" s="18"/>
      <c r="AQ878" s="18"/>
      <c r="AR878" s="18"/>
      <c r="AS878" s="18"/>
      <c r="AT878" s="18"/>
      <c r="AU878" s="18"/>
      <c r="AV878" s="18"/>
      <c r="AW878" s="18"/>
      <c r="AX878" s="18"/>
      <c r="AY878" s="18"/>
      <c r="AZ878" s="18"/>
    </row>
    <row r="879" spans="1:52" ht="9.75" customHeight="1">
      <c r="A879" s="19"/>
      <c r="B879" s="18"/>
      <c r="C879" s="18"/>
      <c r="D879" s="18"/>
      <c r="E879" s="99"/>
      <c r="F879" s="99"/>
      <c r="G879" s="18"/>
      <c r="H879" s="18"/>
      <c r="I879" s="18"/>
      <c r="J879" s="18"/>
      <c r="K879" s="18"/>
      <c r="L879" s="18"/>
      <c r="M879" s="18"/>
      <c r="N879" s="18"/>
      <c r="O879" s="18"/>
      <c r="P879" s="18"/>
      <c r="Q879" s="18"/>
      <c r="R879" s="18"/>
      <c r="S879" s="18"/>
      <c r="T879" s="20"/>
      <c r="U879" s="20"/>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row>
    <row r="880" spans="1:52" ht="9.75" customHeight="1">
      <c r="A880" s="19"/>
      <c r="B880" s="18"/>
      <c r="C880" s="18"/>
      <c r="D880" s="18"/>
      <c r="E880" s="99"/>
      <c r="F880" s="99"/>
      <c r="G880" s="18"/>
      <c r="H880" s="18"/>
      <c r="I880" s="18"/>
      <c r="J880" s="18"/>
      <c r="K880" s="18"/>
      <c r="L880" s="18"/>
      <c r="M880" s="18"/>
      <c r="N880" s="18"/>
      <c r="O880" s="18"/>
      <c r="P880" s="18"/>
      <c r="Q880" s="18"/>
      <c r="R880" s="18"/>
      <c r="S880" s="18"/>
      <c r="T880" s="20"/>
      <c r="U880" s="20"/>
      <c r="V880" s="18"/>
      <c r="W880" s="18"/>
      <c r="X880" s="18"/>
      <c r="Y880" s="18"/>
      <c r="Z880" s="18"/>
      <c r="AA880" s="18"/>
      <c r="AB880" s="18"/>
      <c r="AC880" s="18"/>
      <c r="AD880" s="18"/>
      <c r="AE880" s="18"/>
      <c r="AF880" s="18"/>
      <c r="AG880" s="18"/>
      <c r="AH880" s="18"/>
      <c r="AI880" s="18"/>
      <c r="AJ880" s="18"/>
      <c r="AK880" s="18"/>
      <c r="AL880" s="18"/>
      <c r="AM880" s="18"/>
      <c r="AN880" s="18"/>
      <c r="AO880" s="18"/>
      <c r="AP880" s="18"/>
      <c r="AQ880" s="18"/>
      <c r="AR880" s="18"/>
      <c r="AS880" s="18"/>
      <c r="AT880" s="18"/>
      <c r="AU880" s="18"/>
      <c r="AV880" s="18"/>
      <c r="AW880" s="18"/>
      <c r="AX880" s="18"/>
      <c r="AY880" s="18"/>
      <c r="AZ880" s="18"/>
    </row>
    <row r="881" spans="1:52" ht="9.75" customHeight="1">
      <c r="A881" s="19"/>
      <c r="B881" s="18"/>
      <c r="C881" s="18"/>
      <c r="D881" s="18"/>
      <c r="E881" s="99"/>
      <c r="F881" s="99"/>
      <c r="G881" s="18"/>
      <c r="H881" s="18"/>
      <c r="I881" s="18"/>
      <c r="J881" s="18"/>
      <c r="K881" s="18"/>
      <c r="L881" s="18"/>
      <c r="M881" s="18"/>
      <c r="N881" s="18"/>
      <c r="O881" s="18"/>
      <c r="P881" s="18"/>
      <c r="Q881" s="18"/>
      <c r="R881" s="18"/>
      <c r="S881" s="18"/>
      <c r="T881" s="20"/>
      <c r="U881" s="20"/>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row>
    <row r="882" spans="1:52" ht="9.75" customHeight="1">
      <c r="A882" s="19"/>
      <c r="B882" s="18"/>
      <c r="C882" s="18"/>
      <c r="D882" s="18"/>
      <c r="E882" s="99"/>
      <c r="F882" s="99"/>
      <c r="G882" s="18"/>
      <c r="H882" s="18"/>
      <c r="I882" s="18"/>
      <c r="J882" s="18"/>
      <c r="K882" s="18"/>
      <c r="L882" s="18"/>
      <c r="M882" s="18"/>
      <c r="N882" s="18"/>
      <c r="O882" s="18"/>
      <c r="P882" s="18"/>
      <c r="Q882" s="18"/>
      <c r="R882" s="18"/>
      <c r="S882" s="18"/>
      <c r="T882" s="20"/>
      <c r="U882" s="20"/>
      <c r="V882" s="18"/>
      <c r="W882" s="18"/>
      <c r="X882" s="18"/>
      <c r="Y882" s="18"/>
      <c r="Z882" s="18"/>
      <c r="AA882" s="18"/>
      <c r="AB882" s="18"/>
      <c r="AC882" s="18"/>
      <c r="AD882" s="18"/>
      <c r="AE882" s="18"/>
      <c r="AF882" s="18"/>
      <c r="AG882" s="18"/>
      <c r="AH882" s="18"/>
      <c r="AI882" s="18"/>
      <c r="AJ882" s="18"/>
      <c r="AK882" s="18"/>
      <c r="AL882" s="18"/>
      <c r="AM882" s="18"/>
      <c r="AN882" s="18"/>
      <c r="AO882" s="18"/>
      <c r="AP882" s="18"/>
      <c r="AQ882" s="18"/>
      <c r="AR882" s="18"/>
      <c r="AS882" s="18"/>
      <c r="AT882" s="18"/>
      <c r="AU882" s="18"/>
      <c r="AV882" s="18"/>
      <c r="AW882" s="18"/>
      <c r="AX882" s="18"/>
      <c r="AY882" s="18"/>
      <c r="AZ882" s="18"/>
    </row>
    <row r="883" spans="1:52" ht="9.75" customHeight="1">
      <c r="A883" s="19"/>
      <c r="B883" s="18"/>
      <c r="C883" s="18"/>
      <c r="D883" s="18"/>
      <c r="E883" s="99"/>
      <c r="F883" s="99"/>
      <c r="G883" s="18"/>
      <c r="H883" s="18"/>
      <c r="I883" s="18"/>
      <c r="J883" s="18"/>
      <c r="K883" s="18"/>
      <c r="L883" s="18"/>
      <c r="M883" s="18"/>
      <c r="N883" s="18"/>
      <c r="O883" s="18"/>
      <c r="P883" s="18"/>
      <c r="Q883" s="18"/>
      <c r="R883" s="18"/>
      <c r="S883" s="18"/>
      <c r="T883" s="20"/>
      <c r="U883" s="20"/>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row>
    <row r="884" spans="1:52" ht="9.75" customHeight="1">
      <c r="A884" s="19"/>
      <c r="B884" s="18"/>
      <c r="C884" s="18"/>
      <c r="D884" s="18"/>
      <c r="E884" s="99"/>
      <c r="F884" s="99"/>
      <c r="G884" s="18"/>
      <c r="H884" s="18"/>
      <c r="I884" s="18"/>
      <c r="J884" s="18"/>
      <c r="K884" s="18"/>
      <c r="L884" s="18"/>
      <c r="M884" s="18"/>
      <c r="N884" s="18"/>
      <c r="O884" s="18"/>
      <c r="P884" s="18"/>
      <c r="Q884" s="18"/>
      <c r="R884" s="18"/>
      <c r="S884" s="18"/>
      <c r="T884" s="20"/>
      <c r="U884" s="20"/>
      <c r="V884" s="18"/>
      <c r="W884" s="18"/>
      <c r="X884" s="18"/>
      <c r="Y884" s="18"/>
      <c r="Z884" s="18"/>
      <c r="AA884" s="18"/>
      <c r="AB884" s="18"/>
      <c r="AC884" s="18"/>
      <c r="AD884" s="18"/>
      <c r="AE884" s="18"/>
      <c r="AF884" s="18"/>
      <c r="AG884" s="18"/>
      <c r="AH884" s="18"/>
      <c r="AI884" s="18"/>
      <c r="AJ884" s="18"/>
      <c r="AK884" s="18"/>
      <c r="AL884" s="18"/>
      <c r="AM884" s="18"/>
      <c r="AN884" s="18"/>
      <c r="AO884" s="18"/>
      <c r="AP884" s="18"/>
      <c r="AQ884" s="18"/>
      <c r="AR884" s="18"/>
      <c r="AS884" s="18"/>
      <c r="AT884" s="18"/>
      <c r="AU884" s="18"/>
      <c r="AV884" s="18"/>
      <c r="AW884" s="18"/>
      <c r="AX884" s="18"/>
      <c r="AY884" s="18"/>
      <c r="AZ884" s="18"/>
    </row>
    <row r="885" spans="1:52" ht="9.75" customHeight="1">
      <c r="A885" s="19"/>
      <c r="B885" s="18"/>
      <c r="C885" s="18"/>
      <c r="D885" s="18"/>
      <c r="E885" s="99"/>
      <c r="F885" s="99"/>
      <c r="G885" s="18"/>
      <c r="H885" s="18"/>
      <c r="I885" s="18"/>
      <c r="J885" s="18"/>
      <c r="K885" s="18"/>
      <c r="L885" s="18"/>
      <c r="M885" s="18"/>
      <c r="N885" s="18"/>
      <c r="O885" s="18"/>
      <c r="P885" s="18"/>
      <c r="Q885" s="18"/>
      <c r="R885" s="18"/>
      <c r="S885" s="18"/>
      <c r="T885" s="20"/>
      <c r="U885" s="20"/>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row>
    <row r="886" spans="1:52" ht="9.75" customHeight="1">
      <c r="A886" s="19"/>
      <c r="B886" s="18"/>
      <c r="C886" s="18"/>
      <c r="D886" s="18"/>
      <c r="E886" s="99"/>
      <c r="F886" s="99"/>
      <c r="G886" s="18"/>
      <c r="H886" s="18"/>
      <c r="I886" s="18"/>
      <c r="J886" s="18"/>
      <c r="K886" s="18"/>
      <c r="L886" s="18"/>
      <c r="M886" s="18"/>
      <c r="N886" s="18"/>
      <c r="O886" s="18"/>
      <c r="P886" s="18"/>
      <c r="Q886" s="18"/>
      <c r="R886" s="18"/>
      <c r="S886" s="18"/>
      <c r="T886" s="20"/>
      <c r="U886" s="20"/>
      <c r="V886" s="18"/>
      <c r="W886" s="18"/>
      <c r="X886" s="18"/>
      <c r="Y886" s="18"/>
      <c r="Z886" s="18"/>
      <c r="AA886" s="18"/>
      <c r="AB886" s="18"/>
      <c r="AC886" s="18"/>
      <c r="AD886" s="18"/>
      <c r="AE886" s="18"/>
      <c r="AF886" s="18"/>
      <c r="AG886" s="18"/>
      <c r="AH886" s="18"/>
      <c r="AI886" s="18"/>
      <c r="AJ886" s="18"/>
      <c r="AK886" s="18"/>
      <c r="AL886" s="18"/>
      <c r="AM886" s="18"/>
      <c r="AN886" s="18"/>
      <c r="AO886" s="18"/>
      <c r="AP886" s="18"/>
      <c r="AQ886" s="18"/>
      <c r="AR886" s="18"/>
      <c r="AS886" s="18"/>
      <c r="AT886" s="18"/>
      <c r="AU886" s="18"/>
      <c r="AV886" s="18"/>
      <c r="AW886" s="18"/>
      <c r="AX886" s="18"/>
      <c r="AY886" s="18"/>
      <c r="AZ886" s="18"/>
    </row>
    <row r="887" spans="1:52" ht="9.75" customHeight="1">
      <c r="A887" s="19"/>
      <c r="B887" s="18"/>
      <c r="C887" s="18"/>
      <c r="D887" s="18"/>
      <c r="E887" s="99"/>
      <c r="F887" s="99"/>
      <c r="G887" s="18"/>
      <c r="H887" s="18"/>
      <c r="I887" s="18"/>
      <c r="J887" s="18"/>
      <c r="K887" s="18"/>
      <c r="L887" s="18"/>
      <c r="M887" s="18"/>
      <c r="N887" s="18"/>
      <c r="O887" s="18"/>
      <c r="P887" s="18"/>
      <c r="Q887" s="18"/>
      <c r="R887" s="18"/>
      <c r="S887" s="18"/>
      <c r="T887" s="20"/>
      <c r="U887" s="20"/>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row>
    <row r="888" spans="1:52" ht="9.75" customHeight="1">
      <c r="A888" s="19"/>
      <c r="B888" s="18"/>
      <c r="C888" s="18"/>
      <c r="D888" s="18"/>
      <c r="E888" s="99"/>
      <c r="F888" s="99"/>
      <c r="G888" s="18"/>
      <c r="H888" s="18"/>
      <c r="I888" s="18"/>
      <c r="J888" s="18"/>
      <c r="K888" s="18"/>
      <c r="L888" s="18"/>
      <c r="M888" s="18"/>
      <c r="N888" s="18"/>
      <c r="O888" s="18"/>
      <c r="P888" s="18"/>
      <c r="Q888" s="18"/>
      <c r="R888" s="18"/>
      <c r="S888" s="18"/>
      <c r="T888" s="20"/>
      <c r="U888" s="20"/>
      <c r="V888" s="18"/>
      <c r="W888" s="18"/>
      <c r="X888" s="18"/>
      <c r="Y888" s="18"/>
      <c r="Z888" s="18"/>
      <c r="AA888" s="18"/>
      <c r="AB888" s="18"/>
      <c r="AC888" s="18"/>
      <c r="AD888" s="18"/>
      <c r="AE888" s="18"/>
      <c r="AF888" s="18"/>
      <c r="AG888" s="18"/>
      <c r="AH888" s="18"/>
      <c r="AI888" s="18"/>
      <c r="AJ888" s="18"/>
      <c r="AK888" s="18"/>
      <c r="AL888" s="18"/>
      <c r="AM888" s="18"/>
      <c r="AN888" s="18"/>
      <c r="AO888" s="18"/>
      <c r="AP888" s="18"/>
      <c r="AQ888" s="18"/>
      <c r="AR888" s="18"/>
      <c r="AS888" s="18"/>
      <c r="AT888" s="18"/>
      <c r="AU888" s="18"/>
      <c r="AV888" s="18"/>
      <c r="AW888" s="18"/>
      <c r="AX888" s="18"/>
      <c r="AY888" s="18"/>
      <c r="AZ888" s="18"/>
    </row>
    <row r="889" spans="1:52" ht="9.75" customHeight="1">
      <c r="A889" s="19"/>
      <c r="B889" s="18"/>
      <c r="C889" s="18"/>
      <c r="D889" s="18"/>
      <c r="E889" s="99"/>
      <c r="F889" s="99"/>
      <c r="G889" s="18"/>
      <c r="H889" s="18"/>
      <c r="I889" s="18"/>
      <c r="J889" s="18"/>
      <c r="K889" s="18"/>
      <c r="L889" s="18"/>
      <c r="M889" s="18"/>
      <c r="N889" s="18"/>
      <c r="O889" s="18"/>
      <c r="P889" s="18"/>
      <c r="Q889" s="18"/>
      <c r="R889" s="18"/>
      <c r="S889" s="18"/>
      <c r="T889" s="20"/>
      <c r="U889" s="20"/>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row>
    <row r="890" spans="1:52" ht="9.75" customHeight="1">
      <c r="A890" s="19"/>
      <c r="B890" s="18"/>
      <c r="C890" s="18"/>
      <c r="D890" s="18"/>
      <c r="E890" s="99"/>
      <c r="F890" s="99"/>
      <c r="G890" s="18"/>
      <c r="H890" s="18"/>
      <c r="I890" s="18"/>
      <c r="J890" s="18"/>
      <c r="K890" s="18"/>
      <c r="L890" s="18"/>
      <c r="M890" s="18"/>
      <c r="N890" s="18"/>
      <c r="O890" s="18"/>
      <c r="P890" s="18"/>
      <c r="Q890" s="18"/>
      <c r="R890" s="18"/>
      <c r="S890" s="18"/>
      <c r="T890" s="20"/>
      <c r="U890" s="20"/>
      <c r="V890" s="18"/>
      <c r="W890" s="18"/>
      <c r="X890" s="18"/>
      <c r="Y890" s="18"/>
      <c r="Z890" s="18"/>
      <c r="AA890" s="18"/>
      <c r="AB890" s="18"/>
      <c r="AC890" s="18"/>
      <c r="AD890" s="18"/>
      <c r="AE890" s="18"/>
      <c r="AF890" s="18"/>
      <c r="AG890" s="18"/>
      <c r="AH890" s="18"/>
      <c r="AI890" s="18"/>
      <c r="AJ890" s="18"/>
      <c r="AK890" s="18"/>
      <c r="AL890" s="18"/>
      <c r="AM890" s="18"/>
      <c r="AN890" s="18"/>
      <c r="AO890" s="18"/>
      <c r="AP890" s="18"/>
      <c r="AQ890" s="18"/>
      <c r="AR890" s="18"/>
      <c r="AS890" s="18"/>
      <c r="AT890" s="18"/>
      <c r="AU890" s="18"/>
      <c r="AV890" s="18"/>
      <c r="AW890" s="18"/>
      <c r="AX890" s="18"/>
      <c r="AY890" s="18"/>
      <c r="AZ890" s="18"/>
    </row>
    <row r="891" spans="1:52" ht="9.75" customHeight="1">
      <c r="A891" s="19"/>
      <c r="B891" s="18"/>
      <c r="C891" s="18"/>
      <c r="D891" s="18"/>
      <c r="E891" s="99"/>
      <c r="F891" s="99"/>
      <c r="G891" s="18"/>
      <c r="H891" s="18"/>
      <c r="I891" s="18"/>
      <c r="J891" s="18"/>
      <c r="K891" s="18"/>
      <c r="L891" s="18"/>
      <c r="M891" s="18"/>
      <c r="N891" s="18"/>
      <c r="O891" s="18"/>
      <c r="P891" s="18"/>
      <c r="Q891" s="18"/>
      <c r="R891" s="18"/>
      <c r="S891" s="18"/>
      <c r="T891" s="20"/>
      <c r="U891" s="20"/>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row>
    <row r="892" spans="1:52" ht="9.75" customHeight="1">
      <c r="A892" s="19"/>
      <c r="B892" s="18"/>
      <c r="C892" s="18"/>
      <c r="D892" s="18"/>
      <c r="E892" s="99"/>
      <c r="F892" s="99"/>
      <c r="G892" s="18"/>
      <c r="H892" s="18"/>
      <c r="I892" s="18"/>
      <c r="J892" s="18"/>
      <c r="K892" s="18"/>
      <c r="L892" s="18"/>
      <c r="M892" s="18"/>
      <c r="N892" s="18"/>
      <c r="O892" s="18"/>
      <c r="P892" s="18"/>
      <c r="Q892" s="18"/>
      <c r="R892" s="18"/>
      <c r="S892" s="18"/>
      <c r="T892" s="20"/>
      <c r="U892" s="20"/>
      <c r="V892" s="18"/>
      <c r="W892" s="18"/>
      <c r="X892" s="18"/>
      <c r="Y892" s="18"/>
      <c r="Z892" s="18"/>
      <c r="AA892" s="18"/>
      <c r="AB892" s="18"/>
      <c r="AC892" s="18"/>
      <c r="AD892" s="18"/>
      <c r="AE892" s="18"/>
      <c r="AF892" s="18"/>
      <c r="AG892" s="18"/>
      <c r="AH892" s="18"/>
      <c r="AI892" s="18"/>
      <c r="AJ892" s="18"/>
      <c r="AK892" s="18"/>
      <c r="AL892" s="18"/>
      <c r="AM892" s="18"/>
      <c r="AN892" s="18"/>
      <c r="AO892" s="18"/>
      <c r="AP892" s="18"/>
      <c r="AQ892" s="18"/>
      <c r="AR892" s="18"/>
      <c r="AS892" s="18"/>
      <c r="AT892" s="18"/>
      <c r="AU892" s="18"/>
      <c r="AV892" s="18"/>
      <c r="AW892" s="18"/>
      <c r="AX892" s="18"/>
      <c r="AY892" s="18"/>
      <c r="AZ892" s="18"/>
    </row>
    <row r="893" spans="1:52" ht="9.75" customHeight="1">
      <c r="A893" s="19"/>
      <c r="B893" s="18"/>
      <c r="C893" s="18"/>
      <c r="D893" s="18"/>
      <c r="E893" s="99"/>
      <c r="F893" s="99"/>
      <c r="G893" s="18"/>
      <c r="H893" s="18"/>
      <c r="I893" s="18"/>
      <c r="J893" s="18"/>
      <c r="K893" s="18"/>
      <c r="L893" s="18"/>
      <c r="M893" s="18"/>
      <c r="N893" s="18"/>
      <c r="O893" s="18"/>
      <c r="P893" s="18"/>
      <c r="Q893" s="18"/>
      <c r="R893" s="18"/>
      <c r="S893" s="18"/>
      <c r="T893" s="20"/>
      <c r="U893" s="20"/>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row>
    <row r="894" spans="1:52" ht="9.75" customHeight="1">
      <c r="A894" s="19"/>
      <c r="B894" s="18"/>
      <c r="C894" s="18"/>
      <c r="D894" s="18"/>
      <c r="E894" s="99"/>
      <c r="F894" s="99"/>
      <c r="G894" s="18"/>
      <c r="H894" s="18"/>
      <c r="I894" s="18"/>
      <c r="J894" s="18"/>
      <c r="K894" s="18"/>
      <c r="L894" s="18"/>
      <c r="M894" s="18"/>
      <c r="N894" s="18"/>
      <c r="O894" s="18"/>
      <c r="P894" s="18"/>
      <c r="Q894" s="18"/>
      <c r="R894" s="18"/>
      <c r="S894" s="18"/>
      <c r="T894" s="20"/>
      <c r="U894" s="20"/>
      <c r="V894" s="18"/>
      <c r="W894" s="18"/>
      <c r="X894" s="18"/>
      <c r="Y894" s="18"/>
      <c r="Z894" s="18"/>
      <c r="AA894" s="18"/>
      <c r="AB894" s="18"/>
      <c r="AC894" s="18"/>
      <c r="AD894" s="18"/>
      <c r="AE894" s="18"/>
      <c r="AF894" s="18"/>
      <c r="AG894" s="18"/>
      <c r="AH894" s="18"/>
      <c r="AI894" s="18"/>
      <c r="AJ894" s="18"/>
      <c r="AK894" s="18"/>
      <c r="AL894" s="18"/>
      <c r="AM894" s="18"/>
      <c r="AN894" s="18"/>
      <c r="AO894" s="18"/>
      <c r="AP894" s="18"/>
      <c r="AQ894" s="18"/>
      <c r="AR894" s="18"/>
      <c r="AS894" s="18"/>
      <c r="AT894" s="18"/>
      <c r="AU894" s="18"/>
      <c r="AV894" s="18"/>
      <c r="AW894" s="18"/>
      <c r="AX894" s="18"/>
      <c r="AY894" s="18"/>
      <c r="AZ894" s="18"/>
    </row>
    <row r="895" spans="1:52" ht="9.75" customHeight="1">
      <c r="A895" s="19"/>
      <c r="B895" s="18"/>
      <c r="C895" s="18"/>
      <c r="D895" s="18"/>
      <c r="E895" s="99"/>
      <c r="F895" s="99"/>
      <c r="G895" s="18"/>
      <c r="H895" s="18"/>
      <c r="I895" s="18"/>
      <c r="J895" s="18"/>
      <c r="K895" s="18"/>
      <c r="L895" s="18"/>
      <c r="M895" s="18"/>
      <c r="N895" s="18"/>
      <c r="O895" s="18"/>
      <c r="P895" s="18"/>
      <c r="Q895" s="18"/>
      <c r="R895" s="18"/>
      <c r="S895" s="18"/>
      <c r="T895" s="20"/>
      <c r="U895" s="20"/>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row>
    <row r="896" spans="1:52" ht="9.75" customHeight="1">
      <c r="A896" s="19"/>
      <c r="B896" s="18"/>
      <c r="C896" s="18"/>
      <c r="D896" s="18"/>
      <c r="E896" s="99"/>
      <c r="F896" s="99"/>
      <c r="G896" s="18"/>
      <c r="H896" s="18"/>
      <c r="I896" s="18"/>
      <c r="J896" s="18"/>
      <c r="K896" s="18"/>
      <c r="L896" s="18"/>
      <c r="M896" s="18"/>
      <c r="N896" s="18"/>
      <c r="O896" s="18"/>
      <c r="P896" s="18"/>
      <c r="Q896" s="18"/>
      <c r="R896" s="18"/>
      <c r="S896" s="18"/>
      <c r="T896" s="20"/>
      <c r="U896" s="20"/>
      <c r="V896" s="18"/>
      <c r="W896" s="18"/>
      <c r="X896" s="18"/>
      <c r="Y896" s="18"/>
      <c r="Z896" s="18"/>
      <c r="AA896" s="18"/>
      <c r="AB896" s="18"/>
      <c r="AC896" s="18"/>
      <c r="AD896" s="18"/>
      <c r="AE896" s="18"/>
      <c r="AF896" s="18"/>
      <c r="AG896" s="18"/>
      <c r="AH896" s="18"/>
      <c r="AI896" s="18"/>
      <c r="AJ896" s="18"/>
      <c r="AK896" s="18"/>
      <c r="AL896" s="18"/>
      <c r="AM896" s="18"/>
      <c r="AN896" s="18"/>
      <c r="AO896" s="18"/>
      <c r="AP896" s="18"/>
      <c r="AQ896" s="18"/>
      <c r="AR896" s="18"/>
      <c r="AS896" s="18"/>
      <c r="AT896" s="18"/>
      <c r="AU896" s="18"/>
      <c r="AV896" s="18"/>
      <c r="AW896" s="18"/>
      <c r="AX896" s="18"/>
      <c r="AY896" s="18"/>
      <c r="AZ896" s="18"/>
    </row>
    <row r="897" spans="1:52" ht="9.75" customHeight="1">
      <c r="A897" s="19"/>
      <c r="B897" s="18"/>
      <c r="C897" s="18"/>
      <c r="D897" s="18"/>
      <c r="E897" s="99"/>
      <c r="F897" s="99"/>
      <c r="G897" s="18"/>
      <c r="H897" s="18"/>
      <c r="I897" s="18"/>
      <c r="J897" s="18"/>
      <c r="K897" s="18"/>
      <c r="L897" s="18"/>
      <c r="M897" s="18"/>
      <c r="N897" s="18"/>
      <c r="O897" s="18"/>
      <c r="P897" s="18"/>
      <c r="Q897" s="18"/>
      <c r="R897" s="18"/>
      <c r="S897" s="18"/>
      <c r="T897" s="20"/>
      <c r="U897" s="20"/>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row>
    <row r="898" spans="1:52" ht="9.75" customHeight="1">
      <c r="A898" s="19"/>
      <c r="B898" s="18"/>
      <c r="C898" s="18"/>
      <c r="D898" s="18"/>
      <c r="E898" s="99"/>
      <c r="F898" s="99"/>
      <c r="G898" s="18"/>
      <c r="H898" s="18"/>
      <c r="I898" s="18"/>
      <c r="J898" s="18"/>
      <c r="K898" s="18"/>
      <c r="L898" s="18"/>
      <c r="M898" s="18"/>
      <c r="N898" s="18"/>
      <c r="O898" s="18"/>
      <c r="P898" s="18"/>
      <c r="Q898" s="18"/>
      <c r="R898" s="18"/>
      <c r="S898" s="18"/>
      <c r="T898" s="20"/>
      <c r="U898" s="20"/>
      <c r="V898" s="18"/>
      <c r="W898" s="18"/>
      <c r="X898" s="18"/>
      <c r="Y898" s="18"/>
      <c r="Z898" s="18"/>
      <c r="AA898" s="18"/>
      <c r="AB898" s="18"/>
      <c r="AC898" s="18"/>
      <c r="AD898" s="18"/>
      <c r="AE898" s="18"/>
      <c r="AF898" s="18"/>
      <c r="AG898" s="18"/>
      <c r="AH898" s="18"/>
      <c r="AI898" s="18"/>
      <c r="AJ898" s="18"/>
      <c r="AK898" s="18"/>
      <c r="AL898" s="18"/>
      <c r="AM898" s="18"/>
      <c r="AN898" s="18"/>
      <c r="AO898" s="18"/>
      <c r="AP898" s="18"/>
      <c r="AQ898" s="18"/>
      <c r="AR898" s="18"/>
      <c r="AS898" s="18"/>
      <c r="AT898" s="18"/>
      <c r="AU898" s="18"/>
      <c r="AV898" s="18"/>
      <c r="AW898" s="18"/>
      <c r="AX898" s="18"/>
      <c r="AY898" s="18"/>
      <c r="AZ898" s="18"/>
    </row>
    <row r="899" spans="1:52" ht="9.75" customHeight="1">
      <c r="A899" s="19"/>
      <c r="B899" s="18"/>
      <c r="C899" s="18"/>
      <c r="D899" s="18"/>
      <c r="E899" s="99"/>
      <c r="F899" s="99"/>
      <c r="G899" s="18"/>
      <c r="H899" s="18"/>
      <c r="I899" s="18"/>
      <c r="J899" s="18"/>
      <c r="K899" s="18"/>
      <c r="L899" s="18"/>
      <c r="M899" s="18"/>
      <c r="N899" s="18"/>
      <c r="O899" s="18"/>
      <c r="P899" s="18"/>
      <c r="Q899" s="18"/>
      <c r="R899" s="18"/>
      <c r="S899" s="18"/>
      <c r="T899" s="20"/>
      <c r="U899" s="20"/>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row>
    <row r="900" spans="1:52" ht="9.75" customHeight="1">
      <c r="A900" s="19"/>
      <c r="B900" s="18"/>
      <c r="C900" s="18"/>
      <c r="D900" s="18"/>
      <c r="E900" s="99"/>
      <c r="F900" s="99"/>
      <c r="G900" s="18"/>
      <c r="H900" s="18"/>
      <c r="I900" s="18"/>
      <c r="J900" s="18"/>
      <c r="K900" s="18"/>
      <c r="L900" s="18"/>
      <c r="M900" s="18"/>
      <c r="N900" s="18"/>
      <c r="O900" s="18"/>
      <c r="P900" s="18"/>
      <c r="Q900" s="18"/>
      <c r="R900" s="18"/>
      <c r="S900" s="18"/>
      <c r="T900" s="20"/>
      <c r="U900" s="20"/>
      <c r="V900" s="18"/>
      <c r="W900" s="18"/>
      <c r="X900" s="18"/>
      <c r="Y900" s="18"/>
      <c r="Z900" s="18"/>
      <c r="AA900" s="18"/>
      <c r="AB900" s="18"/>
      <c r="AC900" s="18"/>
      <c r="AD900" s="18"/>
      <c r="AE900" s="18"/>
      <c r="AF900" s="18"/>
      <c r="AG900" s="18"/>
      <c r="AH900" s="18"/>
      <c r="AI900" s="18"/>
      <c r="AJ900" s="18"/>
      <c r="AK900" s="18"/>
      <c r="AL900" s="18"/>
      <c r="AM900" s="18"/>
      <c r="AN900" s="18"/>
      <c r="AO900" s="18"/>
      <c r="AP900" s="18"/>
      <c r="AQ900" s="18"/>
      <c r="AR900" s="18"/>
      <c r="AS900" s="18"/>
      <c r="AT900" s="18"/>
      <c r="AU900" s="18"/>
      <c r="AV900" s="18"/>
      <c r="AW900" s="18"/>
      <c r="AX900" s="18"/>
      <c r="AY900" s="18"/>
      <c r="AZ900" s="18"/>
    </row>
    <row r="901" spans="1:52" ht="9.75" customHeight="1">
      <c r="A901" s="19"/>
      <c r="B901" s="18"/>
      <c r="C901" s="18"/>
      <c r="D901" s="18"/>
      <c r="E901" s="99"/>
      <c r="F901" s="99"/>
      <c r="G901" s="18"/>
      <c r="H901" s="18"/>
      <c r="I901" s="18"/>
      <c r="J901" s="18"/>
      <c r="K901" s="18"/>
      <c r="L901" s="18"/>
      <c r="M901" s="18"/>
      <c r="N901" s="18"/>
      <c r="O901" s="18"/>
      <c r="P901" s="18"/>
      <c r="Q901" s="18"/>
      <c r="R901" s="18"/>
      <c r="S901" s="18"/>
      <c r="T901" s="20"/>
      <c r="U901" s="20"/>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row>
    <row r="902" spans="1:52" ht="9.75" customHeight="1">
      <c r="A902" s="19"/>
      <c r="B902" s="18"/>
      <c r="C902" s="18"/>
      <c r="D902" s="18"/>
      <c r="E902" s="99"/>
      <c r="F902" s="99"/>
      <c r="G902" s="18"/>
      <c r="H902" s="18"/>
      <c r="I902" s="18"/>
      <c r="J902" s="18"/>
      <c r="K902" s="18"/>
      <c r="L902" s="18"/>
      <c r="M902" s="18"/>
      <c r="N902" s="18"/>
      <c r="O902" s="18"/>
      <c r="P902" s="18"/>
      <c r="Q902" s="18"/>
      <c r="R902" s="18"/>
      <c r="S902" s="18"/>
      <c r="T902" s="20"/>
      <c r="U902" s="20"/>
      <c r="V902" s="18"/>
      <c r="W902" s="18"/>
      <c r="X902" s="18"/>
      <c r="Y902" s="18"/>
      <c r="Z902" s="18"/>
      <c r="AA902" s="18"/>
      <c r="AB902" s="18"/>
      <c r="AC902" s="18"/>
      <c r="AD902" s="18"/>
      <c r="AE902" s="18"/>
      <c r="AF902" s="18"/>
      <c r="AG902" s="18"/>
      <c r="AH902" s="18"/>
      <c r="AI902" s="18"/>
      <c r="AJ902" s="18"/>
      <c r="AK902" s="18"/>
      <c r="AL902" s="18"/>
      <c r="AM902" s="18"/>
      <c r="AN902" s="18"/>
      <c r="AO902" s="18"/>
      <c r="AP902" s="18"/>
      <c r="AQ902" s="18"/>
      <c r="AR902" s="18"/>
      <c r="AS902" s="18"/>
      <c r="AT902" s="18"/>
      <c r="AU902" s="18"/>
      <c r="AV902" s="18"/>
      <c r="AW902" s="18"/>
      <c r="AX902" s="18"/>
      <c r="AY902" s="18"/>
      <c r="AZ902" s="18"/>
    </row>
    <row r="903" spans="1:52" ht="9.75" customHeight="1">
      <c r="A903" s="19"/>
      <c r="B903" s="18"/>
      <c r="C903" s="18"/>
      <c r="D903" s="18"/>
      <c r="E903" s="99"/>
      <c r="F903" s="99"/>
      <c r="G903" s="18"/>
      <c r="H903" s="18"/>
      <c r="I903" s="18"/>
      <c r="J903" s="18"/>
      <c r="K903" s="18"/>
      <c r="L903" s="18"/>
      <c r="M903" s="18"/>
      <c r="N903" s="18"/>
      <c r="O903" s="18"/>
      <c r="P903" s="18"/>
      <c r="Q903" s="18"/>
      <c r="R903" s="18"/>
      <c r="S903" s="18"/>
      <c r="T903" s="20"/>
      <c r="U903" s="20"/>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row>
    <row r="904" spans="1:52" ht="9.75" customHeight="1">
      <c r="A904" s="19"/>
      <c r="B904" s="18"/>
      <c r="C904" s="18"/>
      <c r="D904" s="18"/>
      <c r="E904" s="99"/>
      <c r="F904" s="99"/>
      <c r="G904" s="18"/>
      <c r="H904" s="18"/>
      <c r="I904" s="18"/>
      <c r="J904" s="18"/>
      <c r="K904" s="18"/>
      <c r="L904" s="18"/>
      <c r="M904" s="18"/>
      <c r="N904" s="18"/>
      <c r="O904" s="18"/>
      <c r="P904" s="18"/>
      <c r="Q904" s="18"/>
      <c r="R904" s="18"/>
      <c r="S904" s="18"/>
      <c r="T904" s="20"/>
      <c r="U904" s="20"/>
      <c r="V904" s="18"/>
      <c r="W904" s="18"/>
      <c r="X904" s="18"/>
      <c r="Y904" s="18"/>
      <c r="Z904" s="18"/>
      <c r="AA904" s="18"/>
      <c r="AB904" s="18"/>
      <c r="AC904" s="18"/>
      <c r="AD904" s="18"/>
      <c r="AE904" s="18"/>
      <c r="AF904" s="18"/>
      <c r="AG904" s="18"/>
      <c r="AH904" s="18"/>
      <c r="AI904" s="18"/>
      <c r="AJ904" s="18"/>
      <c r="AK904" s="18"/>
      <c r="AL904" s="18"/>
      <c r="AM904" s="18"/>
      <c r="AN904" s="18"/>
      <c r="AO904" s="18"/>
      <c r="AP904" s="18"/>
      <c r="AQ904" s="18"/>
      <c r="AR904" s="18"/>
      <c r="AS904" s="18"/>
      <c r="AT904" s="18"/>
      <c r="AU904" s="18"/>
      <c r="AV904" s="18"/>
      <c r="AW904" s="18"/>
      <c r="AX904" s="18"/>
      <c r="AY904" s="18"/>
      <c r="AZ904" s="18"/>
    </row>
    <row r="905" spans="1:52" ht="9.75" customHeight="1">
      <c r="A905" s="19"/>
      <c r="B905" s="18"/>
      <c r="C905" s="18"/>
      <c r="D905" s="18"/>
      <c r="E905" s="99"/>
      <c r="F905" s="99"/>
      <c r="G905" s="18"/>
      <c r="H905" s="18"/>
      <c r="I905" s="18"/>
      <c r="J905" s="18"/>
      <c r="K905" s="18"/>
      <c r="L905" s="18"/>
      <c r="M905" s="18"/>
      <c r="N905" s="18"/>
      <c r="O905" s="18"/>
      <c r="P905" s="18"/>
      <c r="Q905" s="18"/>
      <c r="R905" s="18"/>
      <c r="S905" s="18"/>
      <c r="T905" s="20"/>
      <c r="U905" s="20"/>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row>
    <row r="906" spans="1:52" ht="9.75" customHeight="1">
      <c r="A906" s="19"/>
      <c r="B906" s="18"/>
      <c r="C906" s="18"/>
      <c r="D906" s="18"/>
      <c r="E906" s="99"/>
      <c r="F906" s="99"/>
      <c r="G906" s="18"/>
      <c r="H906" s="18"/>
      <c r="I906" s="18"/>
      <c r="J906" s="18"/>
      <c r="K906" s="18"/>
      <c r="L906" s="18"/>
      <c r="M906" s="18"/>
      <c r="N906" s="18"/>
      <c r="O906" s="18"/>
      <c r="P906" s="18"/>
      <c r="Q906" s="18"/>
      <c r="R906" s="18"/>
      <c r="S906" s="18"/>
      <c r="T906" s="20"/>
      <c r="U906" s="20"/>
      <c r="V906" s="18"/>
      <c r="W906" s="18"/>
      <c r="X906" s="18"/>
      <c r="Y906" s="18"/>
      <c r="Z906" s="18"/>
      <c r="AA906" s="18"/>
      <c r="AB906" s="18"/>
      <c r="AC906" s="18"/>
      <c r="AD906" s="18"/>
      <c r="AE906" s="18"/>
      <c r="AF906" s="18"/>
      <c r="AG906" s="18"/>
      <c r="AH906" s="18"/>
      <c r="AI906" s="18"/>
      <c r="AJ906" s="18"/>
      <c r="AK906" s="18"/>
      <c r="AL906" s="18"/>
      <c r="AM906" s="18"/>
      <c r="AN906" s="18"/>
      <c r="AO906" s="18"/>
      <c r="AP906" s="18"/>
      <c r="AQ906" s="18"/>
      <c r="AR906" s="18"/>
      <c r="AS906" s="18"/>
      <c r="AT906" s="18"/>
      <c r="AU906" s="18"/>
      <c r="AV906" s="18"/>
      <c r="AW906" s="18"/>
      <c r="AX906" s="18"/>
      <c r="AY906" s="18"/>
      <c r="AZ906" s="18"/>
    </row>
    <row r="907" spans="1:52" ht="9.75" customHeight="1">
      <c r="A907" s="19"/>
      <c r="B907" s="18"/>
      <c r="C907" s="18"/>
      <c r="D907" s="18"/>
      <c r="E907" s="99"/>
      <c r="F907" s="99"/>
      <c r="G907" s="18"/>
      <c r="H907" s="18"/>
      <c r="I907" s="18"/>
      <c r="J907" s="18"/>
      <c r="K907" s="18"/>
      <c r="L907" s="18"/>
      <c r="M907" s="18"/>
      <c r="N907" s="18"/>
      <c r="O907" s="18"/>
      <c r="P907" s="18"/>
      <c r="Q907" s="18"/>
      <c r="R907" s="18"/>
      <c r="S907" s="18"/>
      <c r="T907" s="20"/>
      <c r="U907" s="20"/>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row>
    <row r="908" spans="1:52" ht="9.75" customHeight="1">
      <c r="A908" s="19"/>
      <c r="B908" s="18"/>
      <c r="C908" s="18"/>
      <c r="D908" s="18"/>
      <c r="E908" s="99"/>
      <c r="F908" s="99"/>
      <c r="G908" s="18"/>
      <c r="H908" s="18"/>
      <c r="I908" s="18"/>
      <c r="J908" s="18"/>
      <c r="K908" s="18"/>
      <c r="L908" s="18"/>
      <c r="M908" s="18"/>
      <c r="N908" s="18"/>
      <c r="O908" s="18"/>
      <c r="P908" s="18"/>
      <c r="Q908" s="18"/>
      <c r="R908" s="18"/>
      <c r="S908" s="18"/>
      <c r="T908" s="20"/>
      <c r="U908" s="20"/>
      <c r="V908" s="18"/>
      <c r="W908" s="18"/>
      <c r="X908" s="18"/>
      <c r="Y908" s="18"/>
      <c r="Z908" s="18"/>
      <c r="AA908" s="18"/>
      <c r="AB908" s="18"/>
      <c r="AC908" s="18"/>
      <c r="AD908" s="18"/>
      <c r="AE908" s="18"/>
      <c r="AF908" s="18"/>
      <c r="AG908" s="18"/>
      <c r="AH908" s="18"/>
      <c r="AI908" s="18"/>
      <c r="AJ908" s="18"/>
      <c r="AK908" s="18"/>
      <c r="AL908" s="18"/>
      <c r="AM908" s="18"/>
      <c r="AN908" s="18"/>
      <c r="AO908" s="18"/>
      <c r="AP908" s="18"/>
      <c r="AQ908" s="18"/>
      <c r="AR908" s="18"/>
      <c r="AS908" s="18"/>
      <c r="AT908" s="18"/>
      <c r="AU908" s="18"/>
      <c r="AV908" s="18"/>
      <c r="AW908" s="18"/>
      <c r="AX908" s="18"/>
      <c r="AY908" s="18"/>
      <c r="AZ908" s="18"/>
    </row>
    <row r="909" spans="1:52" ht="9.75" customHeight="1">
      <c r="A909" s="19"/>
      <c r="B909" s="18"/>
      <c r="C909" s="18"/>
      <c r="D909" s="18"/>
      <c r="E909" s="99"/>
      <c r="F909" s="99"/>
      <c r="G909" s="18"/>
      <c r="H909" s="18"/>
      <c r="I909" s="18"/>
      <c r="J909" s="18"/>
      <c r="K909" s="18"/>
      <c r="L909" s="18"/>
      <c r="M909" s="18"/>
      <c r="N909" s="18"/>
      <c r="O909" s="18"/>
      <c r="P909" s="18"/>
      <c r="Q909" s="18"/>
      <c r="R909" s="18"/>
      <c r="S909" s="18"/>
      <c r="T909" s="20"/>
      <c r="U909" s="20"/>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row>
    <row r="910" spans="1:52" ht="9.75" customHeight="1">
      <c r="A910" s="19"/>
      <c r="B910" s="18"/>
      <c r="C910" s="18"/>
      <c r="D910" s="18"/>
      <c r="E910" s="99"/>
      <c r="F910" s="99"/>
      <c r="G910" s="18"/>
      <c r="H910" s="18"/>
      <c r="I910" s="18"/>
      <c r="J910" s="18"/>
      <c r="K910" s="18"/>
      <c r="L910" s="18"/>
      <c r="M910" s="18"/>
      <c r="N910" s="18"/>
      <c r="O910" s="18"/>
      <c r="P910" s="18"/>
      <c r="Q910" s="18"/>
      <c r="R910" s="18"/>
      <c r="S910" s="18"/>
      <c r="T910" s="20"/>
      <c r="U910" s="20"/>
      <c r="V910" s="18"/>
      <c r="W910" s="18"/>
      <c r="X910" s="18"/>
      <c r="Y910" s="18"/>
      <c r="Z910" s="18"/>
      <c r="AA910" s="18"/>
      <c r="AB910" s="18"/>
      <c r="AC910" s="18"/>
      <c r="AD910" s="18"/>
      <c r="AE910" s="18"/>
      <c r="AF910" s="18"/>
      <c r="AG910" s="18"/>
      <c r="AH910" s="18"/>
      <c r="AI910" s="18"/>
      <c r="AJ910" s="18"/>
      <c r="AK910" s="18"/>
      <c r="AL910" s="18"/>
      <c r="AM910" s="18"/>
      <c r="AN910" s="18"/>
      <c r="AO910" s="18"/>
      <c r="AP910" s="18"/>
      <c r="AQ910" s="18"/>
      <c r="AR910" s="18"/>
      <c r="AS910" s="18"/>
      <c r="AT910" s="18"/>
      <c r="AU910" s="18"/>
      <c r="AV910" s="18"/>
      <c r="AW910" s="18"/>
      <c r="AX910" s="18"/>
      <c r="AY910" s="18"/>
      <c r="AZ910" s="18"/>
    </row>
    <row r="911" spans="1:52" ht="9.75" customHeight="1">
      <c r="A911" s="19"/>
      <c r="B911" s="18"/>
      <c r="C911" s="18"/>
      <c r="D911" s="18"/>
      <c r="E911" s="99"/>
      <c r="F911" s="99"/>
      <c r="G911" s="18"/>
      <c r="H911" s="18"/>
      <c r="I911" s="18"/>
      <c r="J911" s="18"/>
      <c r="K911" s="18"/>
      <c r="L911" s="18"/>
      <c r="M911" s="18"/>
      <c r="N911" s="18"/>
      <c r="O911" s="18"/>
      <c r="P911" s="18"/>
      <c r="Q911" s="18"/>
      <c r="R911" s="18"/>
      <c r="S911" s="18"/>
      <c r="T911" s="20"/>
      <c r="U911" s="20"/>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row>
    <row r="912" spans="1:52" ht="9.75" customHeight="1">
      <c r="A912" s="19"/>
      <c r="B912" s="18"/>
      <c r="C912" s="18"/>
      <c r="D912" s="18"/>
      <c r="E912" s="99"/>
      <c r="F912" s="99"/>
      <c r="G912" s="18"/>
      <c r="H912" s="18"/>
      <c r="I912" s="18"/>
      <c r="J912" s="18"/>
      <c r="K912" s="18"/>
      <c r="L912" s="18"/>
      <c r="M912" s="18"/>
      <c r="N912" s="18"/>
      <c r="O912" s="18"/>
      <c r="P912" s="18"/>
      <c r="Q912" s="18"/>
      <c r="R912" s="18"/>
      <c r="S912" s="18"/>
      <c r="T912" s="20"/>
      <c r="U912" s="20"/>
      <c r="V912" s="18"/>
      <c r="W912" s="18"/>
      <c r="X912" s="18"/>
      <c r="Y912" s="18"/>
      <c r="Z912" s="18"/>
      <c r="AA912" s="18"/>
      <c r="AB912" s="18"/>
      <c r="AC912" s="18"/>
      <c r="AD912" s="18"/>
      <c r="AE912" s="18"/>
      <c r="AF912" s="18"/>
      <c r="AG912" s="18"/>
      <c r="AH912" s="18"/>
      <c r="AI912" s="18"/>
      <c r="AJ912" s="18"/>
      <c r="AK912" s="18"/>
      <c r="AL912" s="18"/>
      <c r="AM912" s="18"/>
      <c r="AN912" s="18"/>
      <c r="AO912" s="18"/>
      <c r="AP912" s="18"/>
      <c r="AQ912" s="18"/>
      <c r="AR912" s="18"/>
      <c r="AS912" s="18"/>
      <c r="AT912" s="18"/>
      <c r="AU912" s="18"/>
      <c r="AV912" s="18"/>
      <c r="AW912" s="18"/>
      <c r="AX912" s="18"/>
      <c r="AY912" s="18"/>
      <c r="AZ912" s="18"/>
    </row>
    <row r="913" spans="1:52" ht="9.75" customHeight="1">
      <c r="A913" s="19"/>
      <c r="B913" s="18"/>
      <c r="C913" s="18"/>
      <c r="D913" s="18"/>
      <c r="E913" s="99"/>
      <c r="F913" s="99"/>
      <c r="G913" s="18"/>
      <c r="H913" s="18"/>
      <c r="I913" s="18"/>
      <c r="J913" s="18"/>
      <c r="K913" s="18"/>
      <c r="L913" s="18"/>
      <c r="M913" s="18"/>
      <c r="N913" s="18"/>
      <c r="O913" s="18"/>
      <c r="P913" s="18"/>
      <c r="Q913" s="18"/>
      <c r="R913" s="18"/>
      <c r="S913" s="18"/>
      <c r="T913" s="20"/>
      <c r="U913" s="20"/>
      <c r="V913" s="18"/>
      <c r="W913" s="18"/>
      <c r="X913" s="18"/>
      <c r="Y913" s="18"/>
      <c r="Z913" s="18"/>
      <c r="AA913" s="18"/>
      <c r="AB913" s="18"/>
      <c r="AC913" s="18"/>
      <c r="AD913" s="18"/>
      <c r="AE913" s="18"/>
      <c r="AF913" s="18"/>
      <c r="AG913" s="18"/>
      <c r="AH913" s="18"/>
      <c r="AI913" s="18"/>
      <c r="AJ913" s="18"/>
      <c r="AK913" s="18"/>
      <c r="AL913" s="18"/>
      <c r="AM913" s="18"/>
      <c r="AN913" s="18"/>
      <c r="AO913" s="18"/>
      <c r="AP913" s="18"/>
      <c r="AQ913" s="18"/>
      <c r="AR913" s="18"/>
      <c r="AS913" s="18"/>
      <c r="AT913" s="18"/>
      <c r="AU913" s="18"/>
      <c r="AV913" s="18"/>
      <c r="AW913" s="18"/>
      <c r="AX913" s="18"/>
      <c r="AY913" s="18"/>
      <c r="AZ913" s="18"/>
    </row>
    <row r="914" spans="1:52" ht="9.75" customHeight="1">
      <c r="A914" s="19"/>
      <c r="B914" s="18"/>
      <c r="C914" s="18"/>
      <c r="D914" s="18"/>
      <c r="E914" s="99"/>
      <c r="F914" s="99"/>
      <c r="G914" s="18"/>
      <c r="H914" s="18"/>
      <c r="I914" s="18"/>
      <c r="J914" s="18"/>
      <c r="K914" s="18"/>
      <c r="L914" s="18"/>
      <c r="M914" s="18"/>
      <c r="N914" s="18"/>
      <c r="O914" s="18"/>
      <c r="P914" s="18"/>
      <c r="Q914" s="18"/>
      <c r="R914" s="18"/>
      <c r="S914" s="18"/>
      <c r="T914" s="20"/>
      <c r="U914" s="20"/>
      <c r="V914" s="18"/>
      <c r="W914" s="18"/>
      <c r="X914" s="18"/>
      <c r="Y914" s="18"/>
      <c r="Z914" s="18"/>
      <c r="AA914" s="18"/>
      <c r="AB914" s="18"/>
      <c r="AC914" s="18"/>
      <c r="AD914" s="18"/>
      <c r="AE914" s="18"/>
      <c r="AF914" s="18"/>
      <c r="AG914" s="18"/>
      <c r="AH914" s="18"/>
      <c r="AI914" s="18"/>
      <c r="AJ914" s="18"/>
      <c r="AK914" s="18"/>
      <c r="AL914" s="18"/>
      <c r="AM914" s="18"/>
      <c r="AN914" s="18"/>
      <c r="AO914" s="18"/>
      <c r="AP914" s="18"/>
      <c r="AQ914" s="18"/>
      <c r="AR914" s="18"/>
      <c r="AS914" s="18"/>
      <c r="AT914" s="18"/>
      <c r="AU914" s="18"/>
      <c r="AV914" s="18"/>
      <c r="AW914" s="18"/>
      <c r="AX914" s="18"/>
      <c r="AY914" s="18"/>
      <c r="AZ914" s="18"/>
    </row>
    <row r="915" spans="1:52" ht="9.75" customHeight="1">
      <c r="A915" s="19"/>
      <c r="B915" s="18"/>
      <c r="C915" s="18"/>
      <c r="D915" s="18"/>
      <c r="E915" s="99"/>
      <c r="F915" s="99"/>
      <c r="G915" s="18"/>
      <c r="H915" s="18"/>
      <c r="I915" s="18"/>
      <c r="J915" s="18"/>
      <c r="K915" s="18"/>
      <c r="L915" s="18"/>
      <c r="M915" s="18"/>
      <c r="N915" s="18"/>
      <c r="O915" s="18"/>
      <c r="P915" s="18"/>
      <c r="Q915" s="18"/>
      <c r="R915" s="18"/>
      <c r="S915" s="18"/>
      <c r="T915" s="20"/>
      <c r="U915" s="20"/>
      <c r="V915" s="18"/>
      <c r="W915" s="18"/>
      <c r="X915" s="18"/>
      <c r="Y915" s="18"/>
      <c r="Z915" s="18"/>
      <c r="AA915" s="18"/>
      <c r="AB915" s="18"/>
      <c r="AC915" s="18"/>
      <c r="AD915" s="18"/>
      <c r="AE915" s="18"/>
      <c r="AF915" s="18"/>
      <c r="AG915" s="18"/>
      <c r="AH915" s="18"/>
      <c r="AI915" s="18"/>
      <c r="AJ915" s="18"/>
      <c r="AK915" s="18"/>
      <c r="AL915" s="18"/>
      <c r="AM915" s="18"/>
      <c r="AN915" s="18"/>
      <c r="AO915" s="18"/>
      <c r="AP915" s="18"/>
      <c r="AQ915" s="18"/>
      <c r="AR915" s="18"/>
      <c r="AS915" s="18"/>
      <c r="AT915" s="18"/>
      <c r="AU915" s="18"/>
      <c r="AV915" s="18"/>
      <c r="AW915" s="18"/>
      <c r="AX915" s="18"/>
      <c r="AY915" s="18"/>
      <c r="AZ915" s="18"/>
    </row>
    <row r="916" spans="1:52" ht="9.75" customHeight="1">
      <c r="A916" s="19"/>
      <c r="B916" s="18"/>
      <c r="C916" s="18"/>
      <c r="D916" s="18"/>
      <c r="E916" s="99"/>
      <c r="F916" s="99"/>
      <c r="G916" s="18"/>
      <c r="H916" s="18"/>
      <c r="I916" s="18"/>
      <c r="J916" s="18"/>
      <c r="K916" s="18"/>
      <c r="L916" s="18"/>
      <c r="M916" s="18"/>
      <c r="N916" s="18"/>
      <c r="O916" s="18"/>
      <c r="P916" s="18"/>
      <c r="Q916" s="18"/>
      <c r="R916" s="18"/>
      <c r="S916" s="18"/>
      <c r="T916" s="20"/>
      <c r="U916" s="20"/>
      <c r="V916" s="18"/>
      <c r="W916" s="18"/>
      <c r="X916" s="18"/>
      <c r="Y916" s="18"/>
      <c r="Z916" s="18"/>
      <c r="AA916" s="18"/>
      <c r="AB916" s="18"/>
      <c r="AC916" s="18"/>
      <c r="AD916" s="18"/>
      <c r="AE916" s="18"/>
      <c r="AF916" s="18"/>
      <c r="AG916" s="18"/>
      <c r="AH916" s="18"/>
      <c r="AI916" s="18"/>
      <c r="AJ916" s="18"/>
      <c r="AK916" s="18"/>
      <c r="AL916" s="18"/>
      <c r="AM916" s="18"/>
      <c r="AN916" s="18"/>
      <c r="AO916" s="18"/>
      <c r="AP916" s="18"/>
      <c r="AQ916" s="18"/>
      <c r="AR916" s="18"/>
      <c r="AS916" s="18"/>
      <c r="AT916" s="18"/>
      <c r="AU916" s="18"/>
      <c r="AV916" s="18"/>
      <c r="AW916" s="18"/>
      <c r="AX916" s="18"/>
      <c r="AY916" s="18"/>
      <c r="AZ916" s="18"/>
    </row>
    <row r="917" spans="1:52" ht="9.75" customHeight="1">
      <c r="A917" s="19"/>
      <c r="B917" s="18"/>
      <c r="C917" s="18"/>
      <c r="D917" s="18"/>
      <c r="E917" s="99"/>
      <c r="F917" s="99"/>
      <c r="G917" s="18"/>
      <c r="H917" s="18"/>
      <c r="I917" s="18"/>
      <c r="J917" s="18"/>
      <c r="K917" s="18"/>
      <c r="L917" s="18"/>
      <c r="M917" s="18"/>
      <c r="N917" s="18"/>
      <c r="O917" s="18"/>
      <c r="P917" s="18"/>
      <c r="Q917" s="18"/>
      <c r="R917" s="18"/>
      <c r="S917" s="18"/>
      <c r="T917" s="20"/>
      <c r="U917" s="20"/>
      <c r="V917" s="18"/>
      <c r="W917" s="18"/>
      <c r="X917" s="18"/>
      <c r="Y917" s="18"/>
      <c r="Z917" s="18"/>
      <c r="AA917" s="18"/>
      <c r="AB917" s="18"/>
      <c r="AC917" s="18"/>
      <c r="AD917" s="18"/>
      <c r="AE917" s="18"/>
      <c r="AF917" s="18"/>
      <c r="AG917" s="18"/>
      <c r="AH917" s="18"/>
      <c r="AI917" s="18"/>
      <c r="AJ917" s="18"/>
      <c r="AK917" s="18"/>
      <c r="AL917" s="18"/>
      <c r="AM917" s="18"/>
      <c r="AN917" s="18"/>
      <c r="AO917" s="18"/>
      <c r="AP917" s="18"/>
      <c r="AQ917" s="18"/>
      <c r="AR917" s="18"/>
      <c r="AS917" s="18"/>
      <c r="AT917" s="18"/>
      <c r="AU917" s="18"/>
      <c r="AV917" s="18"/>
      <c r="AW917" s="18"/>
      <c r="AX917" s="18"/>
      <c r="AY917" s="18"/>
      <c r="AZ917" s="18"/>
    </row>
    <row r="918" spans="1:52" ht="9.75" customHeight="1">
      <c r="A918" s="19"/>
      <c r="B918" s="18"/>
      <c r="C918" s="18"/>
      <c r="D918" s="18"/>
      <c r="E918" s="99"/>
      <c r="F918" s="99"/>
      <c r="G918" s="18"/>
      <c r="H918" s="18"/>
      <c r="I918" s="18"/>
      <c r="J918" s="18"/>
      <c r="K918" s="18"/>
      <c r="L918" s="18"/>
      <c r="M918" s="18"/>
      <c r="N918" s="18"/>
      <c r="O918" s="18"/>
      <c r="P918" s="18"/>
      <c r="Q918" s="18"/>
      <c r="R918" s="18"/>
      <c r="S918" s="18"/>
      <c r="T918" s="20"/>
      <c r="U918" s="20"/>
      <c r="V918" s="18"/>
      <c r="W918" s="18"/>
      <c r="X918" s="18"/>
      <c r="Y918" s="18"/>
      <c r="Z918" s="18"/>
      <c r="AA918" s="18"/>
      <c r="AB918" s="18"/>
      <c r="AC918" s="18"/>
      <c r="AD918" s="18"/>
      <c r="AE918" s="18"/>
      <c r="AF918" s="18"/>
      <c r="AG918" s="18"/>
      <c r="AH918" s="18"/>
      <c r="AI918" s="18"/>
      <c r="AJ918" s="18"/>
      <c r="AK918" s="18"/>
      <c r="AL918" s="18"/>
      <c r="AM918" s="18"/>
      <c r="AN918" s="18"/>
      <c r="AO918" s="18"/>
      <c r="AP918" s="18"/>
      <c r="AQ918" s="18"/>
      <c r="AR918" s="18"/>
      <c r="AS918" s="18"/>
      <c r="AT918" s="18"/>
      <c r="AU918" s="18"/>
      <c r="AV918" s="18"/>
      <c r="AW918" s="18"/>
      <c r="AX918" s="18"/>
      <c r="AY918" s="18"/>
      <c r="AZ918" s="18"/>
    </row>
    <row r="919" spans="1:52" ht="9.75" customHeight="1">
      <c r="A919" s="19"/>
      <c r="B919" s="18"/>
      <c r="C919" s="18"/>
      <c r="D919" s="18"/>
      <c r="E919" s="99"/>
      <c r="F919" s="99"/>
      <c r="G919" s="18"/>
      <c r="H919" s="18"/>
      <c r="I919" s="18"/>
      <c r="J919" s="18"/>
      <c r="K919" s="18"/>
      <c r="L919" s="18"/>
      <c r="M919" s="18"/>
      <c r="N919" s="18"/>
      <c r="O919" s="18"/>
      <c r="P919" s="18"/>
      <c r="Q919" s="18"/>
      <c r="R919" s="18"/>
      <c r="S919" s="18"/>
      <c r="T919" s="20"/>
      <c r="U919" s="20"/>
      <c r="V919" s="18"/>
      <c r="W919" s="18"/>
      <c r="X919" s="18"/>
      <c r="Y919" s="18"/>
      <c r="Z919" s="18"/>
      <c r="AA919" s="18"/>
      <c r="AB919" s="18"/>
      <c r="AC919" s="18"/>
      <c r="AD919" s="18"/>
      <c r="AE919" s="18"/>
      <c r="AF919" s="18"/>
      <c r="AG919" s="18"/>
      <c r="AH919" s="18"/>
      <c r="AI919" s="18"/>
      <c r="AJ919" s="18"/>
      <c r="AK919" s="18"/>
      <c r="AL919" s="18"/>
      <c r="AM919" s="18"/>
      <c r="AN919" s="18"/>
      <c r="AO919" s="18"/>
      <c r="AP919" s="18"/>
      <c r="AQ919" s="18"/>
      <c r="AR919" s="18"/>
      <c r="AS919" s="18"/>
      <c r="AT919" s="18"/>
      <c r="AU919" s="18"/>
      <c r="AV919" s="18"/>
      <c r="AW919" s="18"/>
      <c r="AX919" s="18"/>
      <c r="AY919" s="18"/>
      <c r="AZ919" s="18"/>
    </row>
    <row r="920" spans="1:52" ht="9.75" customHeight="1">
      <c r="A920" s="19"/>
      <c r="B920" s="18"/>
      <c r="C920" s="18"/>
      <c r="D920" s="18"/>
      <c r="E920" s="99"/>
      <c r="F920" s="99"/>
      <c r="G920" s="18"/>
      <c r="H920" s="18"/>
      <c r="I920" s="18"/>
      <c r="J920" s="18"/>
      <c r="K920" s="18"/>
      <c r="L920" s="18"/>
      <c r="M920" s="18"/>
      <c r="N920" s="18"/>
      <c r="O920" s="18"/>
      <c r="P920" s="18"/>
      <c r="Q920" s="18"/>
      <c r="R920" s="18"/>
      <c r="S920" s="18"/>
      <c r="T920" s="20"/>
      <c r="U920" s="20"/>
      <c r="V920" s="18"/>
      <c r="W920" s="18"/>
      <c r="X920" s="18"/>
      <c r="Y920" s="18"/>
      <c r="Z920" s="18"/>
      <c r="AA920" s="18"/>
      <c r="AB920" s="18"/>
      <c r="AC920" s="18"/>
      <c r="AD920" s="18"/>
      <c r="AE920" s="18"/>
      <c r="AF920" s="18"/>
      <c r="AG920" s="18"/>
      <c r="AH920" s="18"/>
      <c r="AI920" s="18"/>
      <c r="AJ920" s="18"/>
      <c r="AK920" s="18"/>
      <c r="AL920" s="18"/>
      <c r="AM920" s="18"/>
      <c r="AN920" s="18"/>
      <c r="AO920" s="18"/>
      <c r="AP920" s="18"/>
      <c r="AQ920" s="18"/>
      <c r="AR920" s="18"/>
      <c r="AS920" s="18"/>
      <c r="AT920" s="18"/>
      <c r="AU920" s="18"/>
      <c r="AV920" s="18"/>
      <c r="AW920" s="18"/>
      <c r="AX920" s="18"/>
      <c r="AY920" s="18"/>
      <c r="AZ920" s="18"/>
    </row>
    <row r="921" spans="1:52" ht="9.75" customHeight="1">
      <c r="A921" s="19"/>
      <c r="B921" s="18"/>
      <c r="C921" s="18"/>
      <c r="D921" s="18"/>
      <c r="E921" s="99"/>
      <c r="F921" s="99"/>
      <c r="G921" s="18"/>
      <c r="H921" s="18"/>
      <c r="I921" s="18"/>
      <c r="J921" s="18"/>
      <c r="K921" s="18"/>
      <c r="L921" s="18"/>
      <c r="M921" s="18"/>
      <c r="N921" s="18"/>
      <c r="O921" s="18"/>
      <c r="P921" s="18"/>
      <c r="Q921" s="18"/>
      <c r="R921" s="18"/>
      <c r="S921" s="18"/>
      <c r="T921" s="20"/>
      <c r="U921" s="20"/>
      <c r="V921" s="18"/>
      <c r="W921" s="18"/>
      <c r="X921" s="18"/>
      <c r="Y921" s="18"/>
      <c r="Z921" s="18"/>
      <c r="AA921" s="18"/>
      <c r="AB921" s="18"/>
      <c r="AC921" s="18"/>
      <c r="AD921" s="18"/>
      <c r="AE921" s="18"/>
      <c r="AF921" s="18"/>
      <c r="AG921" s="18"/>
      <c r="AH921" s="18"/>
      <c r="AI921" s="18"/>
      <c r="AJ921" s="18"/>
      <c r="AK921" s="18"/>
      <c r="AL921" s="18"/>
      <c r="AM921" s="18"/>
      <c r="AN921" s="18"/>
      <c r="AO921" s="18"/>
      <c r="AP921" s="18"/>
      <c r="AQ921" s="18"/>
      <c r="AR921" s="18"/>
      <c r="AS921" s="18"/>
      <c r="AT921" s="18"/>
      <c r="AU921" s="18"/>
      <c r="AV921" s="18"/>
      <c r="AW921" s="18"/>
      <c r="AX921" s="18"/>
      <c r="AY921" s="18"/>
      <c r="AZ921" s="18"/>
    </row>
    <row r="922" spans="1:52" ht="9.75" customHeight="1">
      <c r="A922" s="19"/>
      <c r="B922" s="18"/>
      <c r="C922" s="18"/>
      <c r="D922" s="18"/>
      <c r="E922" s="99"/>
      <c r="F922" s="99"/>
      <c r="G922" s="18"/>
      <c r="H922" s="18"/>
      <c r="I922" s="18"/>
      <c r="J922" s="18"/>
      <c r="K922" s="18"/>
      <c r="L922" s="18"/>
      <c r="M922" s="18"/>
      <c r="N922" s="18"/>
      <c r="O922" s="18"/>
      <c r="P922" s="18"/>
      <c r="Q922" s="18"/>
      <c r="R922" s="18"/>
      <c r="S922" s="18"/>
      <c r="T922" s="20"/>
      <c r="U922" s="20"/>
      <c r="V922" s="18"/>
      <c r="W922" s="18"/>
      <c r="X922" s="18"/>
      <c r="Y922" s="18"/>
      <c r="Z922" s="18"/>
      <c r="AA922" s="18"/>
      <c r="AB922" s="18"/>
      <c r="AC922" s="18"/>
      <c r="AD922" s="18"/>
      <c r="AE922" s="18"/>
      <c r="AF922" s="18"/>
      <c r="AG922" s="18"/>
      <c r="AH922" s="18"/>
      <c r="AI922" s="18"/>
      <c r="AJ922" s="18"/>
      <c r="AK922" s="18"/>
      <c r="AL922" s="18"/>
      <c r="AM922" s="18"/>
      <c r="AN922" s="18"/>
      <c r="AO922" s="18"/>
      <c r="AP922" s="18"/>
      <c r="AQ922" s="18"/>
      <c r="AR922" s="18"/>
      <c r="AS922" s="18"/>
      <c r="AT922" s="18"/>
      <c r="AU922" s="18"/>
      <c r="AV922" s="18"/>
      <c r="AW922" s="18"/>
      <c r="AX922" s="18"/>
      <c r="AY922" s="18"/>
      <c r="AZ922" s="18"/>
    </row>
    <row r="923" spans="1:52" ht="9.75" customHeight="1">
      <c r="A923" s="19"/>
      <c r="B923" s="18"/>
      <c r="C923" s="18"/>
      <c r="D923" s="18"/>
      <c r="E923" s="99"/>
      <c r="F923" s="99"/>
      <c r="G923" s="18"/>
      <c r="H923" s="18"/>
      <c r="I923" s="18"/>
      <c r="J923" s="18"/>
      <c r="K923" s="18"/>
      <c r="L923" s="18"/>
      <c r="M923" s="18"/>
      <c r="N923" s="18"/>
      <c r="O923" s="18"/>
      <c r="P923" s="18"/>
      <c r="Q923" s="18"/>
      <c r="R923" s="18"/>
      <c r="S923" s="18"/>
      <c r="T923" s="20"/>
      <c r="U923" s="20"/>
      <c r="V923" s="18"/>
      <c r="W923" s="18"/>
      <c r="X923" s="18"/>
      <c r="Y923" s="18"/>
      <c r="Z923" s="18"/>
      <c r="AA923" s="18"/>
      <c r="AB923" s="18"/>
      <c r="AC923" s="18"/>
      <c r="AD923" s="18"/>
      <c r="AE923" s="18"/>
      <c r="AF923" s="18"/>
      <c r="AG923" s="18"/>
      <c r="AH923" s="18"/>
      <c r="AI923" s="18"/>
      <c r="AJ923" s="18"/>
      <c r="AK923" s="18"/>
      <c r="AL923" s="18"/>
      <c r="AM923" s="18"/>
      <c r="AN923" s="18"/>
      <c r="AO923" s="18"/>
      <c r="AP923" s="18"/>
      <c r="AQ923" s="18"/>
      <c r="AR923" s="18"/>
      <c r="AS923" s="18"/>
      <c r="AT923" s="18"/>
      <c r="AU923" s="18"/>
      <c r="AV923" s="18"/>
      <c r="AW923" s="18"/>
      <c r="AX923" s="18"/>
      <c r="AY923" s="18"/>
      <c r="AZ923" s="18"/>
    </row>
    <row r="924" spans="1:52" ht="9.75" customHeight="1">
      <c r="A924" s="19"/>
      <c r="B924" s="18"/>
      <c r="C924" s="18"/>
      <c r="D924" s="18"/>
      <c r="E924" s="99"/>
      <c r="F924" s="99"/>
      <c r="G924" s="18"/>
      <c r="H924" s="18"/>
      <c r="I924" s="18"/>
      <c r="J924" s="18"/>
      <c r="K924" s="18"/>
      <c r="L924" s="18"/>
      <c r="M924" s="18"/>
      <c r="N924" s="18"/>
      <c r="O924" s="18"/>
      <c r="P924" s="18"/>
      <c r="Q924" s="18"/>
      <c r="R924" s="18"/>
      <c r="S924" s="18"/>
      <c r="T924" s="20"/>
      <c r="U924" s="20"/>
      <c r="V924" s="18"/>
      <c r="W924" s="18"/>
      <c r="X924" s="18"/>
      <c r="Y924" s="18"/>
      <c r="Z924" s="18"/>
      <c r="AA924" s="18"/>
      <c r="AB924" s="18"/>
      <c r="AC924" s="18"/>
      <c r="AD924" s="18"/>
      <c r="AE924" s="18"/>
      <c r="AF924" s="18"/>
      <c r="AG924" s="18"/>
      <c r="AH924" s="18"/>
      <c r="AI924" s="18"/>
      <c r="AJ924" s="18"/>
      <c r="AK924" s="18"/>
      <c r="AL924" s="18"/>
      <c r="AM924" s="18"/>
      <c r="AN924" s="18"/>
      <c r="AO924" s="18"/>
      <c r="AP924" s="18"/>
      <c r="AQ924" s="18"/>
      <c r="AR924" s="18"/>
      <c r="AS924" s="18"/>
      <c r="AT924" s="18"/>
      <c r="AU924" s="18"/>
      <c r="AV924" s="18"/>
      <c r="AW924" s="18"/>
      <c r="AX924" s="18"/>
      <c r="AY924" s="18"/>
      <c r="AZ924" s="18"/>
    </row>
    <row r="925" spans="1:52" ht="9.75" customHeight="1">
      <c r="A925" s="19"/>
      <c r="B925" s="18"/>
      <c r="C925" s="18"/>
      <c r="D925" s="18"/>
      <c r="E925" s="99"/>
      <c r="F925" s="99"/>
      <c r="G925" s="18"/>
      <c r="H925" s="18"/>
      <c r="I925" s="18"/>
      <c r="J925" s="18"/>
      <c r="K925" s="18"/>
      <c r="L925" s="18"/>
      <c r="M925" s="18"/>
      <c r="N925" s="18"/>
      <c r="O925" s="18"/>
      <c r="P925" s="18"/>
      <c r="Q925" s="18"/>
      <c r="R925" s="18"/>
      <c r="S925" s="18"/>
      <c r="T925" s="20"/>
      <c r="U925" s="20"/>
      <c r="V925" s="18"/>
      <c r="W925" s="18"/>
      <c r="X925" s="18"/>
      <c r="Y925" s="18"/>
      <c r="Z925" s="18"/>
      <c r="AA925" s="18"/>
      <c r="AB925" s="18"/>
      <c r="AC925" s="18"/>
      <c r="AD925" s="18"/>
      <c r="AE925" s="18"/>
      <c r="AF925" s="18"/>
      <c r="AG925" s="18"/>
      <c r="AH925" s="18"/>
      <c r="AI925" s="18"/>
      <c r="AJ925" s="18"/>
      <c r="AK925" s="18"/>
      <c r="AL925" s="18"/>
      <c r="AM925" s="18"/>
      <c r="AN925" s="18"/>
      <c r="AO925" s="18"/>
      <c r="AP925" s="18"/>
      <c r="AQ925" s="18"/>
      <c r="AR925" s="18"/>
      <c r="AS925" s="18"/>
      <c r="AT925" s="18"/>
      <c r="AU925" s="18"/>
      <c r="AV925" s="18"/>
      <c r="AW925" s="18"/>
      <c r="AX925" s="18"/>
      <c r="AY925" s="18"/>
      <c r="AZ925" s="18"/>
    </row>
    <row r="926" spans="1:52" ht="9.75" customHeight="1">
      <c r="A926" s="19"/>
      <c r="B926" s="18"/>
      <c r="C926" s="18"/>
      <c r="D926" s="18"/>
      <c r="E926" s="99"/>
      <c r="F926" s="99"/>
      <c r="G926" s="18"/>
      <c r="H926" s="18"/>
      <c r="I926" s="18"/>
      <c r="J926" s="18"/>
      <c r="K926" s="18"/>
      <c r="L926" s="18"/>
      <c r="M926" s="18"/>
      <c r="N926" s="18"/>
      <c r="O926" s="18"/>
      <c r="P926" s="18"/>
      <c r="Q926" s="18"/>
      <c r="R926" s="18"/>
      <c r="S926" s="18"/>
      <c r="T926" s="20"/>
      <c r="U926" s="20"/>
      <c r="V926" s="18"/>
      <c r="W926" s="18"/>
      <c r="X926" s="18"/>
      <c r="Y926" s="18"/>
      <c r="Z926" s="18"/>
      <c r="AA926" s="18"/>
      <c r="AB926" s="18"/>
      <c r="AC926" s="18"/>
      <c r="AD926" s="18"/>
      <c r="AE926" s="18"/>
      <c r="AF926" s="18"/>
      <c r="AG926" s="18"/>
      <c r="AH926" s="18"/>
      <c r="AI926" s="18"/>
      <c r="AJ926" s="18"/>
      <c r="AK926" s="18"/>
      <c r="AL926" s="18"/>
      <c r="AM926" s="18"/>
      <c r="AN926" s="18"/>
      <c r="AO926" s="18"/>
      <c r="AP926" s="18"/>
      <c r="AQ926" s="18"/>
      <c r="AR926" s="18"/>
      <c r="AS926" s="18"/>
      <c r="AT926" s="18"/>
      <c r="AU926" s="18"/>
      <c r="AV926" s="18"/>
      <c r="AW926" s="18"/>
      <c r="AX926" s="18"/>
      <c r="AY926" s="18"/>
      <c r="AZ926" s="18"/>
    </row>
    <row r="927" spans="1:52" ht="9.75" customHeight="1">
      <c r="A927" s="19"/>
      <c r="B927" s="18"/>
      <c r="C927" s="18"/>
      <c r="D927" s="18"/>
      <c r="E927" s="99"/>
      <c r="F927" s="99"/>
      <c r="G927" s="18"/>
      <c r="H927" s="18"/>
      <c r="I927" s="18"/>
      <c r="J927" s="18"/>
      <c r="K927" s="18"/>
      <c r="L927" s="18"/>
      <c r="M927" s="18"/>
      <c r="N927" s="18"/>
      <c r="O927" s="18"/>
      <c r="P927" s="18"/>
      <c r="Q927" s="18"/>
      <c r="R927" s="18"/>
      <c r="S927" s="18"/>
      <c r="T927" s="20"/>
      <c r="U927" s="20"/>
      <c r="V927" s="18"/>
      <c r="W927" s="18"/>
      <c r="X927" s="18"/>
      <c r="Y927" s="18"/>
      <c r="Z927" s="18"/>
      <c r="AA927" s="18"/>
      <c r="AB927" s="18"/>
      <c r="AC927" s="18"/>
      <c r="AD927" s="18"/>
      <c r="AE927" s="18"/>
      <c r="AF927" s="18"/>
      <c r="AG927" s="18"/>
      <c r="AH927" s="18"/>
      <c r="AI927" s="18"/>
      <c r="AJ927" s="18"/>
      <c r="AK927" s="18"/>
      <c r="AL927" s="18"/>
      <c r="AM927" s="18"/>
      <c r="AN927" s="18"/>
      <c r="AO927" s="18"/>
      <c r="AP927" s="18"/>
      <c r="AQ927" s="18"/>
      <c r="AR927" s="18"/>
      <c r="AS927" s="18"/>
      <c r="AT927" s="18"/>
      <c r="AU927" s="18"/>
      <c r="AV927" s="18"/>
      <c r="AW927" s="18"/>
      <c r="AX927" s="18"/>
      <c r="AY927" s="18"/>
      <c r="AZ927" s="18"/>
    </row>
    <row r="928" spans="1:52" ht="9.75" customHeight="1">
      <c r="A928" s="19"/>
      <c r="B928" s="18"/>
      <c r="C928" s="18"/>
      <c r="D928" s="18"/>
      <c r="E928" s="99"/>
      <c r="F928" s="99"/>
      <c r="G928" s="18"/>
      <c r="H928" s="18"/>
      <c r="I928" s="18"/>
      <c r="J928" s="18"/>
      <c r="K928" s="18"/>
      <c r="L928" s="18"/>
      <c r="M928" s="18"/>
      <c r="N928" s="18"/>
      <c r="O928" s="18"/>
      <c r="P928" s="18"/>
      <c r="Q928" s="18"/>
      <c r="R928" s="18"/>
      <c r="S928" s="18"/>
      <c r="T928" s="20"/>
      <c r="U928" s="20"/>
      <c r="V928" s="18"/>
      <c r="W928" s="18"/>
      <c r="X928" s="18"/>
      <c r="Y928" s="18"/>
      <c r="Z928" s="18"/>
      <c r="AA928" s="18"/>
      <c r="AB928" s="18"/>
      <c r="AC928" s="18"/>
      <c r="AD928" s="18"/>
      <c r="AE928" s="18"/>
      <c r="AF928" s="18"/>
      <c r="AG928" s="18"/>
      <c r="AH928" s="18"/>
      <c r="AI928" s="18"/>
      <c r="AJ928" s="18"/>
      <c r="AK928" s="18"/>
      <c r="AL928" s="18"/>
      <c r="AM928" s="18"/>
      <c r="AN928" s="18"/>
      <c r="AO928" s="18"/>
      <c r="AP928" s="18"/>
      <c r="AQ928" s="18"/>
      <c r="AR928" s="18"/>
      <c r="AS928" s="18"/>
      <c r="AT928" s="18"/>
      <c r="AU928" s="18"/>
      <c r="AV928" s="18"/>
      <c r="AW928" s="18"/>
      <c r="AX928" s="18"/>
      <c r="AY928" s="18"/>
      <c r="AZ928" s="18"/>
    </row>
    <row r="929" spans="1:52" ht="9.75" customHeight="1">
      <c r="A929" s="19"/>
      <c r="B929" s="18"/>
      <c r="C929" s="18"/>
      <c r="D929" s="18"/>
      <c r="E929" s="99"/>
      <c r="F929" s="99"/>
      <c r="G929" s="18"/>
      <c r="H929" s="18"/>
      <c r="I929" s="18"/>
      <c r="J929" s="18"/>
      <c r="K929" s="18"/>
      <c r="L929" s="18"/>
      <c r="M929" s="18"/>
      <c r="N929" s="18"/>
      <c r="O929" s="18"/>
      <c r="P929" s="18"/>
      <c r="Q929" s="18"/>
      <c r="R929" s="18"/>
      <c r="S929" s="18"/>
      <c r="T929" s="20"/>
      <c r="U929" s="20"/>
      <c r="V929" s="18"/>
      <c r="W929" s="18"/>
      <c r="X929" s="18"/>
      <c r="Y929" s="18"/>
      <c r="Z929" s="18"/>
      <c r="AA929" s="18"/>
      <c r="AB929" s="18"/>
      <c r="AC929" s="18"/>
      <c r="AD929" s="18"/>
      <c r="AE929" s="18"/>
      <c r="AF929" s="18"/>
      <c r="AG929" s="18"/>
      <c r="AH929" s="18"/>
      <c r="AI929" s="18"/>
      <c r="AJ929" s="18"/>
      <c r="AK929" s="18"/>
      <c r="AL929" s="18"/>
      <c r="AM929" s="18"/>
      <c r="AN929" s="18"/>
      <c r="AO929" s="18"/>
      <c r="AP929" s="18"/>
      <c r="AQ929" s="18"/>
      <c r="AR929" s="18"/>
      <c r="AS929" s="18"/>
      <c r="AT929" s="18"/>
      <c r="AU929" s="18"/>
      <c r="AV929" s="18"/>
      <c r="AW929" s="18"/>
      <c r="AX929" s="18"/>
      <c r="AY929" s="18"/>
      <c r="AZ929" s="18"/>
    </row>
    <row r="930" spans="1:52" ht="9.75" customHeight="1">
      <c r="A930" s="19"/>
      <c r="B930" s="18"/>
      <c r="C930" s="18"/>
      <c r="D930" s="18"/>
      <c r="E930" s="99"/>
      <c r="F930" s="99"/>
      <c r="G930" s="18"/>
      <c r="H930" s="18"/>
      <c r="I930" s="18"/>
      <c r="J930" s="18"/>
      <c r="K930" s="18"/>
      <c r="L930" s="18"/>
      <c r="M930" s="18"/>
      <c r="N930" s="18"/>
      <c r="O930" s="18"/>
      <c r="P930" s="18"/>
      <c r="Q930" s="18"/>
      <c r="R930" s="18"/>
      <c r="S930" s="18"/>
      <c r="T930" s="20"/>
      <c r="U930" s="20"/>
      <c r="V930" s="18"/>
      <c r="W930" s="18"/>
      <c r="X930" s="18"/>
      <c r="Y930" s="18"/>
      <c r="Z930" s="18"/>
      <c r="AA930" s="18"/>
      <c r="AB930" s="18"/>
      <c r="AC930" s="18"/>
      <c r="AD930" s="18"/>
      <c r="AE930" s="18"/>
      <c r="AF930" s="18"/>
      <c r="AG930" s="18"/>
      <c r="AH930" s="18"/>
      <c r="AI930" s="18"/>
      <c r="AJ930" s="18"/>
      <c r="AK930" s="18"/>
      <c r="AL930" s="18"/>
      <c r="AM930" s="18"/>
      <c r="AN930" s="18"/>
      <c r="AO930" s="18"/>
      <c r="AP930" s="18"/>
      <c r="AQ930" s="18"/>
      <c r="AR930" s="18"/>
      <c r="AS930" s="18"/>
      <c r="AT930" s="18"/>
      <c r="AU930" s="18"/>
      <c r="AV930" s="18"/>
      <c r="AW930" s="18"/>
      <c r="AX930" s="18"/>
      <c r="AY930" s="18"/>
      <c r="AZ930" s="18"/>
    </row>
    <row r="931" spans="1:52" ht="9.75" customHeight="1">
      <c r="A931" s="19"/>
      <c r="B931" s="18"/>
      <c r="C931" s="18"/>
      <c r="D931" s="18"/>
      <c r="E931" s="99"/>
      <c r="F931" s="99"/>
      <c r="G931" s="18"/>
      <c r="H931" s="18"/>
      <c r="I931" s="18"/>
      <c r="J931" s="18"/>
      <c r="K931" s="18"/>
      <c r="L931" s="18"/>
      <c r="M931" s="18"/>
      <c r="N931" s="18"/>
      <c r="O931" s="18"/>
      <c r="P931" s="18"/>
      <c r="Q931" s="18"/>
      <c r="R931" s="18"/>
      <c r="S931" s="18"/>
      <c r="T931" s="20"/>
      <c r="U931" s="20"/>
      <c r="V931" s="18"/>
      <c r="W931" s="18"/>
      <c r="X931" s="18"/>
      <c r="Y931" s="18"/>
      <c r="Z931" s="18"/>
      <c r="AA931" s="18"/>
      <c r="AB931" s="18"/>
      <c r="AC931" s="18"/>
      <c r="AD931" s="18"/>
      <c r="AE931" s="18"/>
      <c r="AF931" s="18"/>
      <c r="AG931" s="18"/>
      <c r="AH931" s="18"/>
      <c r="AI931" s="18"/>
      <c r="AJ931" s="18"/>
      <c r="AK931" s="18"/>
      <c r="AL931" s="18"/>
      <c r="AM931" s="18"/>
      <c r="AN931" s="18"/>
      <c r="AO931" s="18"/>
      <c r="AP931" s="18"/>
      <c r="AQ931" s="18"/>
      <c r="AR931" s="18"/>
      <c r="AS931" s="18"/>
      <c r="AT931" s="18"/>
      <c r="AU931" s="18"/>
      <c r="AV931" s="18"/>
      <c r="AW931" s="18"/>
      <c r="AX931" s="18"/>
      <c r="AY931" s="18"/>
      <c r="AZ931" s="18"/>
    </row>
    <row r="932" spans="1:52" ht="9.75" customHeight="1">
      <c r="A932" s="19"/>
      <c r="B932" s="18"/>
      <c r="C932" s="18"/>
      <c r="D932" s="18"/>
      <c r="E932" s="99"/>
      <c r="F932" s="99"/>
      <c r="G932" s="18"/>
      <c r="H932" s="18"/>
      <c r="I932" s="18"/>
      <c r="J932" s="18"/>
      <c r="K932" s="18"/>
      <c r="L932" s="18"/>
      <c r="M932" s="18"/>
      <c r="N932" s="18"/>
      <c r="O932" s="18"/>
      <c r="P932" s="18"/>
      <c r="Q932" s="18"/>
      <c r="R932" s="18"/>
      <c r="S932" s="18"/>
      <c r="T932" s="20"/>
      <c r="U932" s="20"/>
      <c r="V932" s="18"/>
      <c r="W932" s="18"/>
      <c r="X932" s="18"/>
      <c r="Y932" s="18"/>
      <c r="Z932" s="18"/>
      <c r="AA932" s="18"/>
      <c r="AB932" s="18"/>
      <c r="AC932" s="18"/>
      <c r="AD932" s="18"/>
      <c r="AE932" s="18"/>
      <c r="AF932" s="18"/>
      <c r="AG932" s="18"/>
      <c r="AH932" s="18"/>
      <c r="AI932" s="18"/>
      <c r="AJ932" s="18"/>
      <c r="AK932" s="18"/>
      <c r="AL932" s="18"/>
      <c r="AM932" s="18"/>
      <c r="AN932" s="18"/>
      <c r="AO932" s="18"/>
      <c r="AP932" s="18"/>
      <c r="AQ932" s="18"/>
      <c r="AR932" s="18"/>
      <c r="AS932" s="18"/>
      <c r="AT932" s="18"/>
      <c r="AU932" s="18"/>
      <c r="AV932" s="18"/>
      <c r="AW932" s="18"/>
      <c r="AX932" s="18"/>
      <c r="AY932" s="18"/>
      <c r="AZ932" s="18"/>
    </row>
    <row r="933" spans="1:52" ht="9.75" customHeight="1">
      <c r="A933" s="19"/>
      <c r="B933" s="18"/>
      <c r="C933" s="18"/>
      <c r="D933" s="18"/>
      <c r="E933" s="99"/>
      <c r="F933" s="99"/>
      <c r="G933" s="18"/>
      <c r="H933" s="18"/>
      <c r="I933" s="18"/>
      <c r="J933" s="18"/>
      <c r="K933" s="18"/>
      <c r="L933" s="18"/>
      <c r="M933" s="18"/>
      <c r="N933" s="18"/>
      <c r="O933" s="18"/>
      <c r="P933" s="18"/>
      <c r="Q933" s="18"/>
      <c r="R933" s="18"/>
      <c r="S933" s="18"/>
      <c r="T933" s="20"/>
      <c r="U933" s="20"/>
      <c r="V933" s="18"/>
      <c r="W933" s="18"/>
      <c r="X933" s="18"/>
      <c r="Y933" s="18"/>
      <c r="Z933" s="18"/>
      <c r="AA933" s="18"/>
      <c r="AB933" s="18"/>
      <c r="AC933" s="18"/>
      <c r="AD933" s="18"/>
      <c r="AE933" s="18"/>
      <c r="AF933" s="18"/>
      <c r="AG933" s="18"/>
      <c r="AH933" s="18"/>
      <c r="AI933" s="18"/>
      <c r="AJ933" s="18"/>
      <c r="AK933" s="18"/>
      <c r="AL933" s="18"/>
      <c r="AM933" s="18"/>
      <c r="AN933" s="18"/>
      <c r="AO933" s="18"/>
      <c r="AP933" s="18"/>
      <c r="AQ933" s="18"/>
      <c r="AR933" s="18"/>
      <c r="AS933" s="18"/>
      <c r="AT933" s="18"/>
      <c r="AU933" s="18"/>
      <c r="AV933" s="18"/>
      <c r="AW933" s="18"/>
      <c r="AX933" s="18"/>
      <c r="AY933" s="18"/>
      <c r="AZ933" s="18"/>
    </row>
    <row r="934" spans="1:52" ht="9.75" customHeight="1">
      <c r="A934" s="19"/>
      <c r="B934" s="18"/>
      <c r="C934" s="18"/>
      <c r="D934" s="18"/>
      <c r="E934" s="99"/>
      <c r="F934" s="99"/>
      <c r="G934" s="18"/>
      <c r="H934" s="18"/>
      <c r="I934" s="18"/>
      <c r="J934" s="18"/>
      <c r="K934" s="18"/>
      <c r="L934" s="18"/>
      <c r="M934" s="18"/>
      <c r="N934" s="18"/>
      <c r="O934" s="18"/>
      <c r="P934" s="18"/>
      <c r="Q934" s="18"/>
      <c r="R934" s="18"/>
      <c r="S934" s="18"/>
      <c r="T934" s="20"/>
      <c r="U934" s="20"/>
      <c r="V934" s="18"/>
      <c r="W934" s="18"/>
      <c r="X934" s="18"/>
      <c r="Y934" s="18"/>
      <c r="Z934" s="18"/>
      <c r="AA934" s="18"/>
      <c r="AB934" s="18"/>
      <c r="AC934" s="18"/>
      <c r="AD934" s="18"/>
      <c r="AE934" s="18"/>
      <c r="AF934" s="18"/>
      <c r="AG934" s="18"/>
      <c r="AH934" s="18"/>
      <c r="AI934" s="18"/>
      <c r="AJ934" s="18"/>
      <c r="AK934" s="18"/>
      <c r="AL934" s="18"/>
      <c r="AM934" s="18"/>
      <c r="AN934" s="18"/>
      <c r="AO934" s="18"/>
      <c r="AP934" s="18"/>
      <c r="AQ934" s="18"/>
      <c r="AR934" s="18"/>
      <c r="AS934" s="18"/>
      <c r="AT934" s="18"/>
      <c r="AU934" s="18"/>
      <c r="AV934" s="18"/>
      <c r="AW934" s="18"/>
      <c r="AX934" s="18"/>
      <c r="AY934" s="18"/>
      <c r="AZ934" s="18"/>
    </row>
    <row r="935" spans="1:52" ht="9.75" customHeight="1">
      <c r="A935" s="19"/>
      <c r="B935" s="18"/>
      <c r="C935" s="18"/>
      <c r="D935" s="18"/>
      <c r="E935" s="99"/>
      <c r="F935" s="99"/>
      <c r="G935" s="18"/>
      <c r="H935" s="18"/>
      <c r="I935" s="18"/>
      <c r="J935" s="18"/>
      <c r="K935" s="18"/>
      <c r="L935" s="18"/>
      <c r="M935" s="18"/>
      <c r="N935" s="18"/>
      <c r="O935" s="18"/>
      <c r="P935" s="18"/>
      <c r="Q935" s="18"/>
      <c r="R935" s="18"/>
      <c r="S935" s="18"/>
      <c r="T935" s="20"/>
      <c r="U935" s="20"/>
      <c r="V935" s="18"/>
      <c r="W935" s="18"/>
      <c r="X935" s="18"/>
      <c r="Y935" s="18"/>
      <c r="Z935" s="18"/>
      <c r="AA935" s="18"/>
      <c r="AB935" s="18"/>
      <c r="AC935" s="18"/>
      <c r="AD935" s="18"/>
      <c r="AE935" s="18"/>
      <c r="AF935" s="18"/>
      <c r="AG935" s="18"/>
      <c r="AH935" s="18"/>
      <c r="AI935" s="18"/>
      <c r="AJ935" s="18"/>
      <c r="AK935" s="18"/>
      <c r="AL935" s="18"/>
      <c r="AM935" s="18"/>
      <c r="AN935" s="18"/>
      <c r="AO935" s="18"/>
      <c r="AP935" s="18"/>
      <c r="AQ935" s="18"/>
      <c r="AR935" s="18"/>
      <c r="AS935" s="18"/>
      <c r="AT935" s="18"/>
      <c r="AU935" s="18"/>
      <c r="AV935" s="18"/>
      <c r="AW935" s="18"/>
      <c r="AX935" s="18"/>
      <c r="AY935" s="18"/>
      <c r="AZ935" s="18"/>
    </row>
    <row r="936" spans="1:52" ht="9.75" customHeight="1">
      <c r="A936" s="19"/>
      <c r="B936" s="18"/>
      <c r="C936" s="18"/>
      <c r="D936" s="18"/>
      <c r="E936" s="99"/>
      <c r="F936" s="99"/>
      <c r="G936" s="18"/>
      <c r="H936" s="18"/>
      <c r="I936" s="18"/>
      <c r="J936" s="18"/>
      <c r="K936" s="18"/>
      <c r="L936" s="18"/>
      <c r="M936" s="18"/>
      <c r="N936" s="18"/>
      <c r="O936" s="18"/>
      <c r="P936" s="18"/>
      <c r="Q936" s="18"/>
      <c r="R936" s="18"/>
      <c r="S936" s="18"/>
      <c r="T936" s="20"/>
      <c r="U936" s="20"/>
      <c r="V936" s="18"/>
      <c r="W936" s="18"/>
      <c r="X936" s="18"/>
      <c r="Y936" s="18"/>
      <c r="Z936" s="18"/>
      <c r="AA936" s="18"/>
      <c r="AB936" s="18"/>
      <c r="AC936" s="18"/>
      <c r="AD936" s="18"/>
      <c r="AE936" s="18"/>
      <c r="AF936" s="18"/>
      <c r="AG936" s="18"/>
      <c r="AH936" s="18"/>
      <c r="AI936" s="18"/>
      <c r="AJ936" s="18"/>
      <c r="AK936" s="18"/>
      <c r="AL936" s="18"/>
      <c r="AM936" s="18"/>
      <c r="AN936" s="18"/>
      <c r="AO936" s="18"/>
      <c r="AP936" s="18"/>
      <c r="AQ936" s="18"/>
      <c r="AR936" s="18"/>
      <c r="AS936" s="18"/>
      <c r="AT936" s="18"/>
      <c r="AU936" s="18"/>
      <c r="AV936" s="18"/>
      <c r="AW936" s="18"/>
      <c r="AX936" s="18"/>
      <c r="AY936" s="18"/>
      <c r="AZ936" s="18"/>
    </row>
    <row r="937" spans="1:52" ht="9.75" customHeight="1">
      <c r="A937" s="19"/>
      <c r="B937" s="18"/>
      <c r="C937" s="18"/>
      <c r="D937" s="18"/>
      <c r="E937" s="99"/>
      <c r="F937" s="99"/>
      <c r="G937" s="18"/>
      <c r="H937" s="18"/>
      <c r="I937" s="18"/>
      <c r="J937" s="18"/>
      <c r="K937" s="18"/>
      <c r="L937" s="18"/>
      <c r="M937" s="18"/>
      <c r="N937" s="18"/>
      <c r="O937" s="18"/>
      <c r="P937" s="18"/>
      <c r="Q937" s="18"/>
      <c r="R937" s="18"/>
      <c r="S937" s="18"/>
      <c r="T937" s="20"/>
      <c r="U937" s="20"/>
      <c r="V937" s="18"/>
      <c r="W937" s="18"/>
      <c r="X937" s="18"/>
      <c r="Y937" s="18"/>
      <c r="Z937" s="18"/>
      <c r="AA937" s="18"/>
      <c r="AB937" s="18"/>
      <c r="AC937" s="18"/>
      <c r="AD937" s="18"/>
      <c r="AE937" s="18"/>
      <c r="AF937" s="18"/>
      <c r="AG937" s="18"/>
      <c r="AH937" s="18"/>
      <c r="AI937" s="18"/>
      <c r="AJ937" s="18"/>
      <c r="AK937" s="18"/>
      <c r="AL937" s="18"/>
      <c r="AM937" s="18"/>
      <c r="AN937" s="18"/>
      <c r="AO937" s="18"/>
      <c r="AP937" s="18"/>
      <c r="AQ937" s="18"/>
      <c r="AR937" s="18"/>
      <c r="AS937" s="18"/>
      <c r="AT937" s="18"/>
      <c r="AU937" s="18"/>
      <c r="AV937" s="18"/>
      <c r="AW937" s="18"/>
      <c r="AX937" s="18"/>
      <c r="AY937" s="18"/>
      <c r="AZ937" s="18"/>
    </row>
    <row r="938" spans="1:52" ht="9.75" customHeight="1">
      <c r="A938" s="19"/>
      <c r="B938" s="18"/>
      <c r="C938" s="18"/>
      <c r="D938" s="18"/>
      <c r="E938" s="99"/>
      <c r="F938" s="99"/>
      <c r="G938" s="18"/>
      <c r="H938" s="18"/>
      <c r="I938" s="18"/>
      <c r="J938" s="18"/>
      <c r="K938" s="18"/>
      <c r="L938" s="18"/>
      <c r="M938" s="18"/>
      <c r="N938" s="18"/>
      <c r="O938" s="18"/>
      <c r="P938" s="18"/>
      <c r="Q938" s="18"/>
      <c r="R938" s="18"/>
      <c r="S938" s="18"/>
      <c r="T938" s="20"/>
      <c r="U938" s="20"/>
      <c r="V938" s="18"/>
      <c r="W938" s="18"/>
      <c r="X938" s="18"/>
      <c r="Y938" s="18"/>
      <c r="Z938" s="18"/>
      <c r="AA938" s="18"/>
      <c r="AB938" s="18"/>
      <c r="AC938" s="18"/>
      <c r="AD938" s="18"/>
      <c r="AE938" s="18"/>
      <c r="AF938" s="18"/>
      <c r="AG938" s="18"/>
      <c r="AH938" s="18"/>
      <c r="AI938" s="18"/>
      <c r="AJ938" s="18"/>
      <c r="AK938" s="18"/>
      <c r="AL938" s="18"/>
      <c r="AM938" s="18"/>
      <c r="AN938" s="18"/>
      <c r="AO938" s="18"/>
      <c r="AP938" s="18"/>
      <c r="AQ938" s="18"/>
      <c r="AR938" s="18"/>
      <c r="AS938" s="18"/>
      <c r="AT938" s="18"/>
      <c r="AU938" s="18"/>
      <c r="AV938" s="18"/>
      <c r="AW938" s="18"/>
      <c r="AX938" s="18"/>
      <c r="AY938" s="18"/>
      <c r="AZ938" s="18"/>
    </row>
    <row r="939" spans="1:52" ht="9.75" customHeight="1">
      <c r="A939" s="19"/>
      <c r="B939" s="18"/>
      <c r="C939" s="18"/>
      <c r="D939" s="18"/>
      <c r="E939" s="99"/>
      <c r="F939" s="99"/>
      <c r="G939" s="18"/>
      <c r="H939" s="18"/>
      <c r="I939" s="18"/>
      <c r="J939" s="18"/>
      <c r="K939" s="18"/>
      <c r="L939" s="18"/>
      <c r="M939" s="18"/>
      <c r="N939" s="18"/>
      <c r="O939" s="18"/>
      <c r="P939" s="18"/>
      <c r="Q939" s="18"/>
      <c r="R939" s="18"/>
      <c r="S939" s="18"/>
      <c r="T939" s="20"/>
      <c r="U939" s="20"/>
      <c r="V939" s="18"/>
      <c r="W939" s="18"/>
      <c r="X939" s="18"/>
      <c r="Y939" s="18"/>
      <c r="Z939" s="18"/>
      <c r="AA939" s="18"/>
      <c r="AB939" s="18"/>
      <c r="AC939" s="18"/>
      <c r="AD939" s="18"/>
      <c r="AE939" s="18"/>
      <c r="AF939" s="18"/>
      <c r="AG939" s="18"/>
      <c r="AH939" s="18"/>
      <c r="AI939" s="18"/>
      <c r="AJ939" s="18"/>
      <c r="AK939" s="18"/>
      <c r="AL939" s="18"/>
      <c r="AM939" s="18"/>
      <c r="AN939" s="18"/>
      <c r="AO939" s="18"/>
      <c r="AP939" s="18"/>
      <c r="AQ939" s="18"/>
      <c r="AR939" s="18"/>
      <c r="AS939" s="18"/>
      <c r="AT939" s="18"/>
      <c r="AU939" s="18"/>
      <c r="AV939" s="18"/>
      <c r="AW939" s="18"/>
      <c r="AX939" s="18"/>
      <c r="AY939" s="18"/>
      <c r="AZ939" s="18"/>
    </row>
    <row r="940" spans="1:52" ht="9.75" customHeight="1">
      <c r="A940" s="19"/>
      <c r="B940" s="18"/>
      <c r="C940" s="18"/>
      <c r="D940" s="18"/>
      <c r="E940" s="99"/>
      <c r="F940" s="99"/>
      <c r="G940" s="18"/>
      <c r="H940" s="18"/>
      <c r="I940" s="18"/>
      <c r="J940" s="18"/>
      <c r="K940" s="18"/>
      <c r="L940" s="18"/>
      <c r="M940" s="18"/>
      <c r="N940" s="18"/>
      <c r="O940" s="18"/>
      <c r="P940" s="18"/>
      <c r="Q940" s="18"/>
      <c r="R940" s="18"/>
      <c r="S940" s="18"/>
      <c r="T940" s="20"/>
      <c r="U940" s="20"/>
      <c r="V940" s="18"/>
      <c r="W940" s="18"/>
      <c r="X940" s="18"/>
      <c r="Y940" s="18"/>
      <c r="Z940" s="18"/>
      <c r="AA940" s="18"/>
      <c r="AB940" s="18"/>
      <c r="AC940" s="18"/>
      <c r="AD940" s="18"/>
      <c r="AE940" s="18"/>
      <c r="AF940" s="18"/>
      <c r="AG940" s="18"/>
      <c r="AH940" s="18"/>
      <c r="AI940" s="18"/>
      <c r="AJ940" s="18"/>
      <c r="AK940" s="18"/>
      <c r="AL940" s="18"/>
      <c r="AM940" s="18"/>
      <c r="AN940" s="18"/>
      <c r="AO940" s="18"/>
      <c r="AP940" s="18"/>
      <c r="AQ940" s="18"/>
      <c r="AR940" s="18"/>
      <c r="AS940" s="18"/>
      <c r="AT940" s="18"/>
      <c r="AU940" s="18"/>
      <c r="AV940" s="18"/>
      <c r="AW940" s="18"/>
      <c r="AX940" s="18"/>
      <c r="AY940" s="18"/>
      <c r="AZ940" s="18"/>
    </row>
    <row r="941" spans="1:52" ht="9.75" customHeight="1">
      <c r="A941" s="19"/>
      <c r="B941" s="18"/>
      <c r="C941" s="18"/>
      <c r="D941" s="18"/>
      <c r="E941" s="99"/>
      <c r="F941" s="99"/>
      <c r="G941" s="18"/>
      <c r="H941" s="18"/>
      <c r="I941" s="18"/>
      <c r="J941" s="18"/>
      <c r="K941" s="18"/>
      <c r="L941" s="18"/>
      <c r="M941" s="18"/>
      <c r="N941" s="18"/>
      <c r="O941" s="18"/>
      <c r="P941" s="18"/>
      <c r="Q941" s="18"/>
      <c r="R941" s="18"/>
      <c r="S941" s="18"/>
      <c r="T941" s="20"/>
      <c r="U941" s="20"/>
      <c r="V941" s="18"/>
      <c r="W941" s="18"/>
      <c r="X941" s="18"/>
      <c r="Y941" s="18"/>
      <c r="Z941" s="18"/>
      <c r="AA941" s="18"/>
      <c r="AB941" s="18"/>
      <c r="AC941" s="18"/>
      <c r="AD941" s="18"/>
      <c r="AE941" s="18"/>
      <c r="AF941" s="18"/>
      <c r="AG941" s="18"/>
      <c r="AH941" s="18"/>
      <c r="AI941" s="18"/>
      <c r="AJ941" s="18"/>
      <c r="AK941" s="18"/>
      <c r="AL941" s="18"/>
      <c r="AM941" s="18"/>
      <c r="AN941" s="18"/>
      <c r="AO941" s="18"/>
      <c r="AP941" s="18"/>
      <c r="AQ941" s="18"/>
      <c r="AR941" s="18"/>
      <c r="AS941" s="18"/>
      <c r="AT941" s="18"/>
      <c r="AU941" s="18"/>
      <c r="AV941" s="18"/>
      <c r="AW941" s="18"/>
      <c r="AX941" s="18"/>
      <c r="AY941" s="18"/>
      <c r="AZ941" s="18"/>
    </row>
    <row r="942" spans="1:52" ht="9.75" customHeight="1">
      <c r="A942" s="19"/>
      <c r="B942" s="18"/>
      <c r="C942" s="18"/>
      <c r="D942" s="18"/>
      <c r="E942" s="99"/>
      <c r="F942" s="99"/>
      <c r="G942" s="18"/>
      <c r="H942" s="18"/>
      <c r="I942" s="18"/>
      <c r="J942" s="18"/>
      <c r="K942" s="18"/>
      <c r="L942" s="18"/>
      <c r="M942" s="18"/>
      <c r="N942" s="18"/>
      <c r="O942" s="18"/>
      <c r="P942" s="18"/>
      <c r="Q942" s="18"/>
      <c r="R942" s="18"/>
      <c r="S942" s="18"/>
      <c r="T942" s="20"/>
      <c r="U942" s="20"/>
      <c r="V942" s="18"/>
      <c r="W942" s="18"/>
      <c r="X942" s="18"/>
      <c r="Y942" s="18"/>
      <c r="Z942" s="18"/>
      <c r="AA942" s="18"/>
      <c r="AB942" s="18"/>
      <c r="AC942" s="18"/>
      <c r="AD942" s="18"/>
      <c r="AE942" s="18"/>
      <c r="AF942" s="18"/>
      <c r="AG942" s="18"/>
      <c r="AH942" s="18"/>
      <c r="AI942" s="18"/>
      <c r="AJ942" s="18"/>
      <c r="AK942" s="18"/>
      <c r="AL942" s="18"/>
      <c r="AM942" s="18"/>
      <c r="AN942" s="18"/>
      <c r="AO942" s="18"/>
      <c r="AP942" s="18"/>
      <c r="AQ942" s="18"/>
      <c r="AR942" s="18"/>
      <c r="AS942" s="18"/>
      <c r="AT942" s="18"/>
      <c r="AU942" s="18"/>
      <c r="AV942" s="18"/>
      <c r="AW942" s="18"/>
      <c r="AX942" s="18"/>
      <c r="AY942" s="18"/>
      <c r="AZ942" s="18"/>
    </row>
    <row r="943" spans="1:52" ht="9.75" customHeight="1">
      <c r="A943" s="19"/>
      <c r="B943" s="18"/>
      <c r="C943" s="18"/>
      <c r="D943" s="18"/>
      <c r="E943" s="99"/>
      <c r="F943" s="99"/>
      <c r="G943" s="18"/>
      <c r="H943" s="18"/>
      <c r="I943" s="18"/>
      <c r="J943" s="18"/>
      <c r="K943" s="18"/>
      <c r="L943" s="18"/>
      <c r="M943" s="18"/>
      <c r="N943" s="18"/>
      <c r="O943" s="18"/>
      <c r="P943" s="18"/>
      <c r="Q943" s="18"/>
      <c r="R943" s="18"/>
      <c r="S943" s="18"/>
      <c r="T943" s="20"/>
      <c r="U943" s="20"/>
      <c r="V943" s="18"/>
      <c r="W943" s="18"/>
      <c r="X943" s="18"/>
      <c r="Y943" s="18"/>
      <c r="Z943" s="18"/>
      <c r="AA943" s="18"/>
      <c r="AB943" s="18"/>
      <c r="AC943" s="18"/>
      <c r="AD943" s="18"/>
      <c r="AE943" s="18"/>
      <c r="AF943" s="18"/>
      <c r="AG943" s="18"/>
      <c r="AH943" s="18"/>
      <c r="AI943" s="18"/>
      <c r="AJ943" s="18"/>
      <c r="AK943" s="18"/>
      <c r="AL943" s="18"/>
      <c r="AM943" s="18"/>
      <c r="AN943" s="18"/>
      <c r="AO943" s="18"/>
      <c r="AP943" s="18"/>
      <c r="AQ943" s="18"/>
      <c r="AR943" s="18"/>
      <c r="AS943" s="18"/>
      <c r="AT943" s="18"/>
      <c r="AU943" s="18"/>
      <c r="AV943" s="18"/>
      <c r="AW943" s="18"/>
      <c r="AX943" s="18"/>
      <c r="AY943" s="18"/>
      <c r="AZ943" s="18"/>
    </row>
    <row r="944" spans="1:52" ht="9.75" customHeight="1">
      <c r="A944" s="19"/>
      <c r="B944" s="18"/>
      <c r="C944" s="18"/>
      <c r="D944" s="18"/>
      <c r="E944" s="99"/>
      <c r="F944" s="99"/>
      <c r="G944" s="18"/>
      <c r="H944" s="18"/>
      <c r="I944" s="18"/>
      <c r="J944" s="18"/>
      <c r="K944" s="18"/>
      <c r="L944" s="18"/>
      <c r="M944" s="18"/>
      <c r="N944" s="18"/>
      <c r="O944" s="18"/>
      <c r="P944" s="18"/>
      <c r="Q944" s="18"/>
      <c r="R944" s="18"/>
      <c r="S944" s="18"/>
      <c r="T944" s="20"/>
      <c r="U944" s="20"/>
      <c r="V944" s="18"/>
      <c r="W944" s="18"/>
      <c r="X944" s="18"/>
      <c r="Y944" s="18"/>
      <c r="Z944" s="18"/>
      <c r="AA944" s="18"/>
      <c r="AB944" s="18"/>
      <c r="AC944" s="18"/>
      <c r="AD944" s="18"/>
      <c r="AE944" s="18"/>
      <c r="AF944" s="18"/>
      <c r="AG944" s="18"/>
      <c r="AH944" s="18"/>
      <c r="AI944" s="18"/>
      <c r="AJ944" s="18"/>
      <c r="AK944" s="18"/>
      <c r="AL944" s="18"/>
      <c r="AM944" s="18"/>
      <c r="AN944" s="18"/>
      <c r="AO944" s="18"/>
      <c r="AP944" s="18"/>
      <c r="AQ944" s="18"/>
      <c r="AR944" s="18"/>
      <c r="AS944" s="18"/>
      <c r="AT944" s="18"/>
      <c r="AU944" s="18"/>
      <c r="AV944" s="18"/>
      <c r="AW944" s="18"/>
      <c r="AX944" s="18"/>
      <c r="AY944" s="18"/>
      <c r="AZ944" s="18"/>
    </row>
    <row r="945" spans="1:52" ht="9.75" customHeight="1">
      <c r="A945" s="19"/>
      <c r="B945" s="18"/>
      <c r="C945" s="18"/>
      <c r="D945" s="18"/>
      <c r="E945" s="99"/>
      <c r="F945" s="99"/>
      <c r="G945" s="18"/>
      <c r="H945" s="18"/>
      <c r="I945" s="18"/>
      <c r="J945" s="18"/>
      <c r="K945" s="18"/>
      <c r="L945" s="18"/>
      <c r="M945" s="18"/>
      <c r="N945" s="18"/>
      <c r="O945" s="18"/>
      <c r="P945" s="18"/>
      <c r="Q945" s="18"/>
      <c r="R945" s="18"/>
      <c r="S945" s="18"/>
      <c r="T945" s="20"/>
      <c r="U945" s="20"/>
      <c r="V945" s="18"/>
      <c r="W945" s="18"/>
      <c r="X945" s="18"/>
      <c r="Y945" s="18"/>
      <c r="Z945" s="18"/>
      <c r="AA945" s="18"/>
      <c r="AB945" s="18"/>
      <c r="AC945" s="18"/>
      <c r="AD945" s="18"/>
      <c r="AE945" s="18"/>
      <c r="AF945" s="18"/>
      <c r="AG945" s="18"/>
      <c r="AH945" s="18"/>
      <c r="AI945" s="18"/>
      <c r="AJ945" s="18"/>
      <c r="AK945" s="18"/>
      <c r="AL945" s="18"/>
      <c r="AM945" s="18"/>
      <c r="AN945" s="18"/>
      <c r="AO945" s="18"/>
      <c r="AP945" s="18"/>
      <c r="AQ945" s="18"/>
      <c r="AR945" s="18"/>
      <c r="AS945" s="18"/>
      <c r="AT945" s="18"/>
      <c r="AU945" s="18"/>
      <c r="AV945" s="18"/>
      <c r="AW945" s="18"/>
      <c r="AX945" s="18"/>
      <c r="AY945" s="18"/>
      <c r="AZ945" s="18"/>
    </row>
    <row r="946" spans="1:52" ht="9.75" customHeight="1">
      <c r="A946" s="19"/>
      <c r="B946" s="18"/>
      <c r="C946" s="18"/>
      <c r="D946" s="18"/>
      <c r="E946" s="99"/>
      <c r="F946" s="99"/>
      <c r="G946" s="18"/>
      <c r="H946" s="18"/>
      <c r="I946" s="18"/>
      <c r="J946" s="18"/>
      <c r="K946" s="18"/>
      <c r="L946" s="18"/>
      <c r="M946" s="18"/>
      <c r="N946" s="18"/>
      <c r="O946" s="18"/>
      <c r="P946" s="18"/>
      <c r="Q946" s="18"/>
      <c r="R946" s="18"/>
      <c r="S946" s="18"/>
      <c r="T946" s="20"/>
      <c r="U946" s="20"/>
      <c r="V946" s="18"/>
      <c r="W946" s="18"/>
      <c r="X946" s="18"/>
      <c r="Y946" s="18"/>
      <c r="Z946" s="18"/>
      <c r="AA946" s="18"/>
      <c r="AB946" s="18"/>
      <c r="AC946" s="18"/>
      <c r="AD946" s="18"/>
      <c r="AE946" s="18"/>
      <c r="AF946" s="18"/>
      <c r="AG946" s="18"/>
      <c r="AH946" s="18"/>
      <c r="AI946" s="18"/>
      <c r="AJ946" s="18"/>
      <c r="AK946" s="18"/>
      <c r="AL946" s="18"/>
      <c r="AM946" s="18"/>
      <c r="AN946" s="18"/>
      <c r="AO946" s="18"/>
      <c r="AP946" s="18"/>
      <c r="AQ946" s="18"/>
      <c r="AR946" s="18"/>
      <c r="AS946" s="18"/>
      <c r="AT946" s="18"/>
      <c r="AU946" s="18"/>
      <c r="AV946" s="18"/>
      <c r="AW946" s="18"/>
      <c r="AX946" s="18"/>
      <c r="AY946" s="18"/>
      <c r="AZ946" s="18"/>
    </row>
    <row r="947" spans="1:52" ht="9.75" customHeight="1">
      <c r="A947" s="19"/>
      <c r="B947" s="18"/>
      <c r="C947" s="18"/>
      <c r="D947" s="18"/>
      <c r="E947" s="99"/>
      <c r="F947" s="99"/>
      <c r="G947" s="18"/>
      <c r="H947" s="18"/>
      <c r="I947" s="18"/>
      <c r="J947" s="18"/>
      <c r="K947" s="18"/>
      <c r="L947" s="18"/>
      <c r="M947" s="18"/>
      <c r="N947" s="18"/>
      <c r="O947" s="18"/>
      <c r="P947" s="18"/>
      <c r="Q947" s="18"/>
      <c r="R947" s="18"/>
      <c r="S947" s="18"/>
      <c r="T947" s="20"/>
      <c r="U947" s="20"/>
      <c r="V947" s="18"/>
      <c r="W947" s="18"/>
      <c r="X947" s="18"/>
      <c r="Y947" s="18"/>
      <c r="Z947" s="18"/>
      <c r="AA947" s="18"/>
      <c r="AB947" s="18"/>
      <c r="AC947" s="18"/>
      <c r="AD947" s="18"/>
      <c r="AE947" s="18"/>
      <c r="AF947" s="18"/>
      <c r="AG947" s="18"/>
      <c r="AH947" s="18"/>
      <c r="AI947" s="18"/>
      <c r="AJ947" s="18"/>
      <c r="AK947" s="18"/>
      <c r="AL947" s="18"/>
      <c r="AM947" s="18"/>
      <c r="AN947" s="18"/>
      <c r="AO947" s="18"/>
      <c r="AP947" s="18"/>
      <c r="AQ947" s="18"/>
      <c r="AR947" s="18"/>
      <c r="AS947" s="18"/>
      <c r="AT947" s="18"/>
      <c r="AU947" s="18"/>
      <c r="AV947" s="18"/>
      <c r="AW947" s="18"/>
      <c r="AX947" s="18"/>
      <c r="AY947" s="18"/>
      <c r="AZ947" s="18"/>
    </row>
    <row r="948" spans="1:52" ht="9.75" customHeight="1">
      <c r="A948" s="19"/>
      <c r="B948" s="18"/>
      <c r="C948" s="18"/>
      <c r="D948" s="18"/>
      <c r="E948" s="99"/>
      <c r="F948" s="99"/>
      <c r="G948" s="18"/>
      <c r="H948" s="18"/>
      <c r="I948" s="18"/>
      <c r="J948" s="18"/>
      <c r="K948" s="18"/>
      <c r="L948" s="18"/>
      <c r="M948" s="18"/>
      <c r="N948" s="18"/>
      <c r="O948" s="18"/>
      <c r="P948" s="18"/>
      <c r="Q948" s="18"/>
      <c r="R948" s="18"/>
      <c r="S948" s="18"/>
      <c r="T948" s="20"/>
      <c r="U948" s="20"/>
      <c r="V948" s="18"/>
      <c r="W948" s="18"/>
      <c r="X948" s="18"/>
      <c r="Y948" s="18"/>
      <c r="Z948" s="18"/>
      <c r="AA948" s="18"/>
      <c r="AB948" s="18"/>
      <c r="AC948" s="18"/>
      <c r="AD948" s="18"/>
      <c r="AE948" s="18"/>
      <c r="AF948" s="18"/>
      <c r="AG948" s="18"/>
      <c r="AH948" s="18"/>
      <c r="AI948" s="18"/>
      <c r="AJ948" s="18"/>
      <c r="AK948" s="18"/>
      <c r="AL948" s="18"/>
      <c r="AM948" s="18"/>
      <c r="AN948" s="18"/>
      <c r="AO948" s="18"/>
      <c r="AP948" s="18"/>
      <c r="AQ948" s="18"/>
      <c r="AR948" s="18"/>
      <c r="AS948" s="18"/>
      <c r="AT948" s="18"/>
      <c r="AU948" s="18"/>
      <c r="AV948" s="18"/>
      <c r="AW948" s="18"/>
      <c r="AX948" s="18"/>
      <c r="AY948" s="18"/>
      <c r="AZ948" s="18"/>
    </row>
    <row r="949" spans="1:52" ht="9.75" customHeight="1">
      <c r="A949" s="19"/>
      <c r="B949" s="18"/>
      <c r="C949" s="18"/>
      <c r="D949" s="18"/>
      <c r="E949" s="99"/>
      <c r="F949" s="99"/>
      <c r="G949" s="18"/>
      <c r="H949" s="18"/>
      <c r="I949" s="18"/>
      <c r="J949" s="18"/>
      <c r="K949" s="18"/>
      <c r="L949" s="18"/>
      <c r="M949" s="18"/>
      <c r="N949" s="18"/>
      <c r="O949" s="18"/>
      <c r="P949" s="18"/>
      <c r="Q949" s="18"/>
      <c r="R949" s="18"/>
      <c r="S949" s="18"/>
      <c r="T949" s="20"/>
      <c r="U949" s="20"/>
      <c r="V949" s="18"/>
      <c r="W949" s="18"/>
      <c r="X949" s="18"/>
      <c r="Y949" s="18"/>
      <c r="Z949" s="18"/>
      <c r="AA949" s="18"/>
      <c r="AB949" s="18"/>
      <c r="AC949" s="18"/>
      <c r="AD949" s="18"/>
      <c r="AE949" s="18"/>
      <c r="AF949" s="18"/>
      <c r="AG949" s="18"/>
      <c r="AH949" s="18"/>
      <c r="AI949" s="18"/>
      <c r="AJ949" s="18"/>
      <c r="AK949" s="18"/>
      <c r="AL949" s="18"/>
      <c r="AM949" s="18"/>
      <c r="AN949" s="18"/>
      <c r="AO949" s="18"/>
      <c r="AP949" s="18"/>
      <c r="AQ949" s="18"/>
      <c r="AR949" s="18"/>
      <c r="AS949" s="18"/>
      <c r="AT949" s="18"/>
      <c r="AU949" s="18"/>
      <c r="AV949" s="18"/>
      <c r="AW949" s="18"/>
      <c r="AX949" s="18"/>
      <c r="AY949" s="18"/>
      <c r="AZ949" s="18"/>
    </row>
    <row r="950" spans="1:52" ht="9.75" customHeight="1">
      <c r="A950" s="19"/>
      <c r="B950" s="18"/>
      <c r="C950" s="18"/>
      <c r="D950" s="18"/>
      <c r="E950" s="99"/>
      <c r="F950" s="99"/>
      <c r="G950" s="18"/>
      <c r="H950" s="18"/>
      <c r="I950" s="18"/>
      <c r="J950" s="18"/>
      <c r="K950" s="18"/>
      <c r="L950" s="18"/>
      <c r="M950" s="18"/>
      <c r="N950" s="18"/>
      <c r="O950" s="18"/>
      <c r="P950" s="18"/>
      <c r="Q950" s="18"/>
      <c r="R950" s="18"/>
      <c r="S950" s="18"/>
      <c r="T950" s="20"/>
      <c r="U950" s="20"/>
      <c r="V950" s="18"/>
      <c r="W950" s="18"/>
      <c r="X950" s="18"/>
      <c r="Y950" s="18"/>
      <c r="Z950" s="18"/>
      <c r="AA950" s="18"/>
      <c r="AB950" s="18"/>
      <c r="AC950" s="18"/>
      <c r="AD950" s="18"/>
      <c r="AE950" s="18"/>
      <c r="AF950" s="18"/>
      <c r="AG950" s="18"/>
      <c r="AH950" s="18"/>
      <c r="AI950" s="18"/>
      <c r="AJ950" s="18"/>
      <c r="AK950" s="18"/>
      <c r="AL950" s="18"/>
      <c r="AM950" s="18"/>
      <c r="AN950" s="18"/>
      <c r="AO950" s="18"/>
      <c r="AP950" s="18"/>
      <c r="AQ950" s="18"/>
      <c r="AR950" s="18"/>
      <c r="AS950" s="18"/>
      <c r="AT950" s="18"/>
      <c r="AU950" s="18"/>
      <c r="AV950" s="18"/>
      <c r="AW950" s="18"/>
      <c r="AX950" s="18"/>
      <c r="AY950" s="18"/>
      <c r="AZ950" s="18"/>
    </row>
    <row r="951" spans="1:52" ht="9.75" customHeight="1">
      <c r="A951" s="19"/>
      <c r="B951" s="18"/>
      <c r="C951" s="18"/>
      <c r="D951" s="18"/>
      <c r="E951" s="99"/>
      <c r="F951" s="99"/>
      <c r="G951" s="18"/>
      <c r="H951" s="18"/>
      <c r="I951" s="18"/>
      <c r="J951" s="18"/>
      <c r="K951" s="18"/>
      <c r="L951" s="18"/>
      <c r="M951" s="18"/>
      <c r="N951" s="18"/>
      <c r="O951" s="18"/>
      <c r="P951" s="18"/>
      <c r="Q951" s="18"/>
      <c r="R951" s="18"/>
      <c r="S951" s="18"/>
      <c r="T951" s="20"/>
      <c r="U951" s="20"/>
      <c r="V951" s="18"/>
      <c r="W951" s="18"/>
      <c r="X951" s="18"/>
      <c r="Y951" s="18"/>
      <c r="Z951" s="18"/>
      <c r="AA951" s="18"/>
      <c r="AB951" s="18"/>
      <c r="AC951" s="18"/>
      <c r="AD951" s="18"/>
      <c r="AE951" s="18"/>
      <c r="AF951" s="18"/>
      <c r="AG951" s="18"/>
      <c r="AH951" s="18"/>
      <c r="AI951" s="18"/>
      <c r="AJ951" s="18"/>
      <c r="AK951" s="18"/>
      <c r="AL951" s="18"/>
      <c r="AM951" s="18"/>
      <c r="AN951" s="18"/>
      <c r="AO951" s="18"/>
      <c r="AP951" s="18"/>
      <c r="AQ951" s="18"/>
      <c r="AR951" s="18"/>
      <c r="AS951" s="18"/>
      <c r="AT951" s="18"/>
      <c r="AU951" s="18"/>
      <c r="AV951" s="18"/>
      <c r="AW951" s="18"/>
      <c r="AX951" s="18"/>
      <c r="AY951" s="18"/>
      <c r="AZ951" s="18"/>
    </row>
    <row r="952" spans="1:52" ht="9.75" customHeight="1">
      <c r="A952" s="19"/>
      <c r="B952" s="18"/>
      <c r="C952" s="18"/>
      <c r="D952" s="18"/>
      <c r="E952" s="99"/>
      <c r="F952" s="99"/>
      <c r="G952" s="18"/>
      <c r="H952" s="18"/>
      <c r="I952" s="18"/>
      <c r="J952" s="18"/>
      <c r="K952" s="18"/>
      <c r="L952" s="18"/>
      <c r="M952" s="18"/>
      <c r="N952" s="18"/>
      <c r="O952" s="18"/>
      <c r="P952" s="18"/>
      <c r="Q952" s="18"/>
      <c r="R952" s="18"/>
      <c r="S952" s="18"/>
      <c r="T952" s="20"/>
      <c r="U952" s="20"/>
      <c r="V952" s="18"/>
      <c r="W952" s="18"/>
      <c r="X952" s="18"/>
      <c r="Y952" s="18"/>
      <c r="Z952" s="18"/>
      <c r="AA952" s="18"/>
      <c r="AB952" s="18"/>
      <c r="AC952" s="18"/>
      <c r="AD952" s="18"/>
      <c r="AE952" s="18"/>
      <c r="AF952" s="18"/>
      <c r="AG952" s="18"/>
      <c r="AH952" s="18"/>
      <c r="AI952" s="18"/>
      <c r="AJ952" s="18"/>
      <c r="AK952" s="18"/>
      <c r="AL952" s="18"/>
      <c r="AM952" s="18"/>
      <c r="AN952" s="18"/>
      <c r="AO952" s="18"/>
      <c r="AP952" s="18"/>
      <c r="AQ952" s="18"/>
      <c r="AR952" s="18"/>
      <c r="AS952" s="18"/>
      <c r="AT952" s="18"/>
      <c r="AU952" s="18"/>
      <c r="AV952" s="18"/>
      <c r="AW952" s="18"/>
      <c r="AX952" s="18"/>
      <c r="AY952" s="18"/>
      <c r="AZ952" s="18"/>
    </row>
    <row r="953" spans="1:52" ht="9.75" customHeight="1">
      <c r="A953" s="19"/>
      <c r="B953" s="18"/>
      <c r="C953" s="18"/>
      <c r="D953" s="18"/>
      <c r="E953" s="99"/>
      <c r="F953" s="99"/>
      <c r="G953" s="18"/>
      <c r="H953" s="18"/>
      <c r="I953" s="18"/>
      <c r="J953" s="18"/>
      <c r="K953" s="18"/>
      <c r="L953" s="18"/>
      <c r="M953" s="18"/>
      <c r="N953" s="18"/>
      <c r="O953" s="18"/>
      <c r="P953" s="18"/>
      <c r="Q953" s="18"/>
      <c r="R953" s="18"/>
      <c r="S953" s="18"/>
      <c r="T953" s="20"/>
      <c r="U953" s="20"/>
      <c r="V953" s="18"/>
      <c r="W953" s="18"/>
      <c r="X953" s="18"/>
      <c r="Y953" s="18"/>
      <c r="Z953" s="18"/>
      <c r="AA953" s="18"/>
      <c r="AB953" s="18"/>
      <c r="AC953" s="18"/>
      <c r="AD953" s="18"/>
      <c r="AE953" s="18"/>
      <c r="AF953" s="18"/>
      <c r="AG953" s="18"/>
      <c r="AH953" s="18"/>
      <c r="AI953" s="18"/>
      <c r="AJ953" s="18"/>
      <c r="AK953" s="18"/>
      <c r="AL953" s="18"/>
      <c r="AM953" s="18"/>
      <c r="AN953" s="18"/>
      <c r="AO953" s="18"/>
      <c r="AP953" s="18"/>
      <c r="AQ953" s="18"/>
      <c r="AR953" s="18"/>
      <c r="AS953" s="18"/>
      <c r="AT953" s="18"/>
      <c r="AU953" s="18"/>
      <c r="AV953" s="18"/>
      <c r="AW953" s="18"/>
      <c r="AX953" s="18"/>
      <c r="AY953" s="18"/>
      <c r="AZ953" s="18"/>
    </row>
    <row r="954" spans="1:52" ht="9.75" customHeight="1">
      <c r="A954" s="19"/>
      <c r="B954" s="18"/>
      <c r="C954" s="18"/>
      <c r="D954" s="18"/>
      <c r="E954" s="99"/>
      <c r="F954" s="99"/>
      <c r="G954" s="18"/>
      <c r="H954" s="18"/>
      <c r="I954" s="18"/>
      <c r="J954" s="18"/>
      <c r="K954" s="18"/>
      <c r="L954" s="18"/>
      <c r="M954" s="18"/>
      <c r="N954" s="18"/>
      <c r="O954" s="18"/>
      <c r="P954" s="18"/>
      <c r="Q954" s="18"/>
      <c r="R954" s="18"/>
      <c r="S954" s="18"/>
      <c r="T954" s="20"/>
      <c r="U954" s="20"/>
      <c r="V954" s="18"/>
      <c r="W954" s="18"/>
      <c r="X954" s="18"/>
      <c r="Y954" s="18"/>
      <c r="Z954" s="18"/>
      <c r="AA954" s="18"/>
      <c r="AB954" s="18"/>
      <c r="AC954" s="18"/>
      <c r="AD954" s="18"/>
      <c r="AE954" s="18"/>
      <c r="AF954" s="18"/>
      <c r="AG954" s="18"/>
      <c r="AH954" s="18"/>
      <c r="AI954" s="18"/>
      <c r="AJ954" s="18"/>
      <c r="AK954" s="18"/>
      <c r="AL954" s="18"/>
      <c r="AM954" s="18"/>
      <c r="AN954" s="18"/>
      <c r="AO954" s="18"/>
      <c r="AP954" s="18"/>
      <c r="AQ954" s="18"/>
      <c r="AR954" s="18"/>
      <c r="AS954" s="18"/>
      <c r="AT954" s="18"/>
      <c r="AU954" s="18"/>
      <c r="AV954" s="18"/>
      <c r="AW954" s="18"/>
      <c r="AX954" s="18"/>
      <c r="AY954" s="18"/>
      <c r="AZ954" s="18"/>
    </row>
    <row r="955" spans="1:52" ht="9.75" customHeight="1">
      <c r="A955" s="19"/>
      <c r="B955" s="18"/>
      <c r="C955" s="18"/>
      <c r="D955" s="18"/>
      <c r="E955" s="99"/>
      <c r="F955" s="99"/>
      <c r="G955" s="18"/>
      <c r="H955" s="18"/>
      <c r="I955" s="18"/>
      <c r="J955" s="18"/>
      <c r="K955" s="18"/>
      <c r="L955" s="18"/>
      <c r="M955" s="18"/>
      <c r="N955" s="18"/>
      <c r="O955" s="18"/>
      <c r="P955" s="18"/>
      <c r="Q955" s="18"/>
      <c r="R955" s="18"/>
      <c r="S955" s="18"/>
      <c r="T955" s="20"/>
      <c r="U955" s="20"/>
      <c r="V955" s="18"/>
      <c r="W955" s="18"/>
      <c r="X955" s="18"/>
      <c r="Y955" s="18"/>
      <c r="Z955" s="18"/>
      <c r="AA955" s="18"/>
      <c r="AB955" s="18"/>
      <c r="AC955" s="18"/>
      <c r="AD955" s="18"/>
      <c r="AE955" s="18"/>
      <c r="AF955" s="18"/>
      <c r="AG955" s="18"/>
      <c r="AH955" s="18"/>
      <c r="AI955" s="18"/>
      <c r="AJ955" s="18"/>
      <c r="AK955" s="18"/>
      <c r="AL955" s="18"/>
      <c r="AM955" s="18"/>
      <c r="AN955" s="18"/>
      <c r="AO955" s="18"/>
      <c r="AP955" s="18"/>
      <c r="AQ955" s="18"/>
      <c r="AR955" s="18"/>
      <c r="AS955" s="18"/>
      <c r="AT955" s="18"/>
      <c r="AU955" s="18"/>
      <c r="AV955" s="18"/>
      <c r="AW955" s="18"/>
      <c r="AX955" s="18"/>
      <c r="AY955" s="18"/>
      <c r="AZ955" s="18"/>
    </row>
    <row r="956" spans="1:52" ht="9.75" customHeight="1">
      <c r="A956" s="19"/>
      <c r="B956" s="18"/>
      <c r="C956" s="18"/>
      <c r="D956" s="18"/>
      <c r="E956" s="99"/>
      <c r="F956" s="99"/>
      <c r="G956" s="18"/>
      <c r="H956" s="18"/>
      <c r="I956" s="18"/>
      <c r="J956" s="18"/>
      <c r="K956" s="18"/>
      <c r="L956" s="18"/>
      <c r="M956" s="18"/>
      <c r="N956" s="18"/>
      <c r="O956" s="18"/>
      <c r="P956" s="18"/>
      <c r="Q956" s="18"/>
      <c r="R956" s="18"/>
      <c r="S956" s="18"/>
      <c r="T956" s="20"/>
      <c r="U956" s="20"/>
      <c r="V956" s="18"/>
      <c r="W956" s="18"/>
      <c r="X956" s="18"/>
      <c r="Y956" s="18"/>
      <c r="Z956" s="18"/>
      <c r="AA956" s="18"/>
      <c r="AB956" s="18"/>
      <c r="AC956" s="18"/>
      <c r="AD956" s="18"/>
      <c r="AE956" s="18"/>
      <c r="AF956" s="18"/>
      <c r="AG956" s="18"/>
      <c r="AH956" s="18"/>
      <c r="AI956" s="18"/>
      <c r="AJ956" s="18"/>
      <c r="AK956" s="18"/>
      <c r="AL956" s="18"/>
      <c r="AM956" s="18"/>
      <c r="AN956" s="18"/>
      <c r="AO956" s="18"/>
      <c r="AP956" s="18"/>
      <c r="AQ956" s="18"/>
      <c r="AR956" s="18"/>
      <c r="AS956" s="18"/>
      <c r="AT956" s="18"/>
      <c r="AU956" s="18"/>
      <c r="AV956" s="18"/>
      <c r="AW956" s="18"/>
      <c r="AX956" s="18"/>
      <c r="AY956" s="18"/>
      <c r="AZ956" s="18"/>
    </row>
    <row r="957" spans="1:52" ht="9.75" customHeight="1">
      <c r="A957" s="19"/>
      <c r="B957" s="18"/>
      <c r="C957" s="18"/>
      <c r="D957" s="18"/>
      <c r="E957" s="99"/>
      <c r="F957" s="99"/>
      <c r="G957" s="18"/>
      <c r="H957" s="18"/>
      <c r="I957" s="18"/>
      <c r="J957" s="18"/>
      <c r="K957" s="18"/>
      <c r="L957" s="18"/>
      <c r="M957" s="18"/>
      <c r="N957" s="18"/>
      <c r="O957" s="18"/>
      <c r="P957" s="18"/>
      <c r="Q957" s="18"/>
      <c r="R957" s="18"/>
      <c r="S957" s="18"/>
      <c r="T957" s="20"/>
      <c r="U957" s="20"/>
      <c r="V957" s="18"/>
      <c r="W957" s="18"/>
      <c r="X957" s="18"/>
      <c r="Y957" s="18"/>
      <c r="Z957" s="18"/>
      <c r="AA957" s="18"/>
      <c r="AB957" s="18"/>
      <c r="AC957" s="18"/>
      <c r="AD957" s="18"/>
      <c r="AE957" s="18"/>
      <c r="AF957" s="18"/>
      <c r="AG957" s="18"/>
      <c r="AH957" s="18"/>
      <c r="AI957" s="18"/>
      <c r="AJ957" s="18"/>
      <c r="AK957" s="18"/>
      <c r="AL957" s="18"/>
      <c r="AM957" s="18"/>
      <c r="AN957" s="18"/>
      <c r="AO957" s="18"/>
      <c r="AP957" s="18"/>
      <c r="AQ957" s="18"/>
      <c r="AR957" s="18"/>
      <c r="AS957" s="18"/>
      <c r="AT957" s="18"/>
      <c r="AU957" s="18"/>
      <c r="AV957" s="18"/>
      <c r="AW957" s="18"/>
      <c r="AX957" s="18"/>
      <c r="AY957" s="18"/>
      <c r="AZ957" s="18"/>
    </row>
    <row r="958" spans="1:52" ht="9.75" customHeight="1">
      <c r="A958" s="19"/>
      <c r="B958" s="18"/>
      <c r="C958" s="18"/>
      <c r="D958" s="18"/>
      <c r="E958" s="99"/>
      <c r="F958" s="99"/>
      <c r="G958" s="18"/>
      <c r="H958" s="18"/>
      <c r="I958" s="18"/>
      <c r="J958" s="18"/>
      <c r="K958" s="18"/>
      <c r="L958" s="18"/>
      <c r="M958" s="18"/>
      <c r="N958" s="18"/>
      <c r="O958" s="18"/>
      <c r="P958" s="18"/>
      <c r="Q958" s="18"/>
      <c r="R958" s="18"/>
      <c r="S958" s="18"/>
      <c r="T958" s="20"/>
      <c r="U958" s="20"/>
      <c r="V958" s="18"/>
      <c r="W958" s="18"/>
      <c r="X958" s="18"/>
      <c r="Y958" s="18"/>
      <c r="Z958" s="18"/>
      <c r="AA958" s="18"/>
      <c r="AB958" s="18"/>
      <c r="AC958" s="18"/>
      <c r="AD958" s="18"/>
      <c r="AE958" s="18"/>
      <c r="AF958" s="18"/>
      <c r="AG958" s="18"/>
      <c r="AH958" s="18"/>
      <c r="AI958" s="18"/>
      <c r="AJ958" s="18"/>
      <c r="AK958" s="18"/>
      <c r="AL958" s="18"/>
      <c r="AM958" s="18"/>
      <c r="AN958" s="18"/>
      <c r="AO958" s="18"/>
      <c r="AP958" s="18"/>
      <c r="AQ958" s="18"/>
      <c r="AR958" s="18"/>
      <c r="AS958" s="18"/>
      <c r="AT958" s="18"/>
      <c r="AU958" s="18"/>
      <c r="AV958" s="18"/>
      <c r="AW958" s="18"/>
      <c r="AX958" s="18"/>
      <c r="AY958" s="18"/>
      <c r="AZ958" s="18"/>
    </row>
    <row r="959" spans="1:52" ht="9.75" customHeight="1">
      <c r="A959" s="19"/>
      <c r="B959" s="18"/>
      <c r="C959" s="18"/>
      <c r="D959" s="18"/>
      <c r="E959" s="99"/>
      <c r="F959" s="99"/>
      <c r="G959" s="18"/>
      <c r="H959" s="18"/>
      <c r="I959" s="18"/>
      <c r="J959" s="18"/>
      <c r="K959" s="18"/>
      <c r="L959" s="18"/>
      <c r="M959" s="18"/>
      <c r="N959" s="18"/>
      <c r="O959" s="18"/>
      <c r="P959" s="18"/>
      <c r="Q959" s="18"/>
      <c r="R959" s="18"/>
      <c r="S959" s="18"/>
      <c r="T959" s="20"/>
      <c r="U959" s="20"/>
      <c r="V959" s="18"/>
      <c r="W959" s="18"/>
      <c r="X959" s="18"/>
      <c r="Y959" s="18"/>
      <c r="Z959" s="18"/>
      <c r="AA959" s="18"/>
      <c r="AB959" s="18"/>
      <c r="AC959" s="18"/>
      <c r="AD959" s="18"/>
      <c r="AE959" s="18"/>
      <c r="AF959" s="18"/>
      <c r="AG959" s="18"/>
      <c r="AH959" s="18"/>
      <c r="AI959" s="18"/>
      <c r="AJ959" s="18"/>
      <c r="AK959" s="18"/>
      <c r="AL959" s="18"/>
      <c r="AM959" s="18"/>
      <c r="AN959" s="18"/>
      <c r="AO959" s="18"/>
      <c r="AP959" s="18"/>
      <c r="AQ959" s="18"/>
      <c r="AR959" s="18"/>
      <c r="AS959" s="18"/>
      <c r="AT959" s="18"/>
      <c r="AU959" s="18"/>
      <c r="AV959" s="18"/>
      <c r="AW959" s="18"/>
      <c r="AX959" s="18"/>
      <c r="AY959" s="18"/>
      <c r="AZ959" s="18"/>
    </row>
    <row r="960" spans="1:52" ht="9.75" customHeight="1">
      <c r="A960" s="19"/>
      <c r="B960" s="18"/>
      <c r="C960" s="18"/>
      <c r="D960" s="18"/>
      <c r="E960" s="99"/>
      <c r="F960" s="99"/>
      <c r="G960" s="18"/>
      <c r="H960" s="18"/>
      <c r="I960" s="18"/>
      <c r="J960" s="18"/>
      <c r="K960" s="18"/>
      <c r="L960" s="18"/>
      <c r="M960" s="18"/>
      <c r="N960" s="18"/>
      <c r="O960" s="18"/>
      <c r="P960" s="18"/>
      <c r="Q960" s="18"/>
      <c r="R960" s="18"/>
      <c r="S960" s="18"/>
      <c r="T960" s="20"/>
      <c r="U960" s="20"/>
      <c r="V960" s="18"/>
      <c r="W960" s="18"/>
      <c r="X960" s="18"/>
      <c r="Y960" s="18"/>
      <c r="Z960" s="18"/>
      <c r="AA960" s="18"/>
      <c r="AB960" s="18"/>
      <c r="AC960" s="18"/>
      <c r="AD960" s="18"/>
      <c r="AE960" s="18"/>
      <c r="AF960" s="18"/>
      <c r="AG960" s="18"/>
      <c r="AH960" s="18"/>
      <c r="AI960" s="18"/>
      <c r="AJ960" s="18"/>
      <c r="AK960" s="18"/>
      <c r="AL960" s="18"/>
      <c r="AM960" s="18"/>
      <c r="AN960" s="18"/>
      <c r="AO960" s="18"/>
      <c r="AP960" s="18"/>
      <c r="AQ960" s="18"/>
      <c r="AR960" s="18"/>
      <c r="AS960" s="18"/>
      <c r="AT960" s="18"/>
      <c r="AU960" s="18"/>
      <c r="AV960" s="18"/>
      <c r="AW960" s="18"/>
      <c r="AX960" s="18"/>
      <c r="AY960" s="18"/>
      <c r="AZ960" s="18"/>
    </row>
    <row r="961" spans="1:52" ht="9.75" customHeight="1">
      <c r="A961" s="19"/>
      <c r="B961" s="18"/>
      <c r="C961" s="18"/>
      <c r="D961" s="18"/>
      <c r="E961" s="99"/>
      <c r="F961" s="99"/>
      <c r="G961" s="18"/>
      <c r="H961" s="18"/>
      <c r="I961" s="18"/>
      <c r="J961" s="18"/>
      <c r="K961" s="18"/>
      <c r="L961" s="18"/>
      <c r="M961" s="18"/>
      <c r="N961" s="18"/>
      <c r="O961" s="18"/>
      <c r="P961" s="18"/>
      <c r="Q961" s="18"/>
      <c r="R961" s="18"/>
      <c r="S961" s="18"/>
      <c r="T961" s="20"/>
      <c r="U961" s="20"/>
      <c r="V961" s="18"/>
      <c r="W961" s="18"/>
      <c r="X961" s="18"/>
      <c r="Y961" s="18"/>
      <c r="Z961" s="18"/>
      <c r="AA961" s="18"/>
      <c r="AB961" s="18"/>
      <c r="AC961" s="18"/>
      <c r="AD961" s="18"/>
      <c r="AE961" s="18"/>
      <c r="AF961" s="18"/>
      <c r="AG961" s="18"/>
      <c r="AH961" s="18"/>
      <c r="AI961" s="18"/>
      <c r="AJ961" s="18"/>
      <c r="AK961" s="18"/>
      <c r="AL961" s="18"/>
      <c r="AM961" s="18"/>
      <c r="AN961" s="18"/>
      <c r="AO961" s="18"/>
      <c r="AP961" s="18"/>
      <c r="AQ961" s="18"/>
      <c r="AR961" s="18"/>
      <c r="AS961" s="18"/>
      <c r="AT961" s="18"/>
      <c r="AU961" s="18"/>
      <c r="AV961" s="18"/>
      <c r="AW961" s="18"/>
      <c r="AX961" s="18"/>
      <c r="AY961" s="18"/>
      <c r="AZ961" s="18"/>
    </row>
    <row r="962" spans="1:52" ht="9.75" customHeight="1">
      <c r="A962" s="19"/>
      <c r="B962" s="18"/>
      <c r="C962" s="18"/>
      <c r="D962" s="18"/>
      <c r="E962" s="99"/>
      <c r="F962" s="99"/>
      <c r="G962" s="18"/>
      <c r="H962" s="18"/>
      <c r="I962" s="18"/>
      <c r="J962" s="18"/>
      <c r="K962" s="18"/>
      <c r="L962" s="18"/>
      <c r="M962" s="18"/>
      <c r="N962" s="18"/>
      <c r="O962" s="18"/>
      <c r="P962" s="18"/>
      <c r="Q962" s="18"/>
      <c r="R962" s="18"/>
      <c r="S962" s="18"/>
      <c r="T962" s="20"/>
      <c r="U962" s="20"/>
      <c r="V962" s="18"/>
      <c r="W962" s="18"/>
      <c r="X962" s="18"/>
      <c r="Y962" s="18"/>
      <c r="Z962" s="18"/>
      <c r="AA962" s="18"/>
      <c r="AB962" s="18"/>
      <c r="AC962" s="18"/>
      <c r="AD962" s="18"/>
      <c r="AE962" s="18"/>
      <c r="AF962" s="18"/>
      <c r="AG962" s="18"/>
      <c r="AH962" s="18"/>
      <c r="AI962" s="18"/>
      <c r="AJ962" s="18"/>
      <c r="AK962" s="18"/>
      <c r="AL962" s="18"/>
      <c r="AM962" s="18"/>
      <c r="AN962" s="18"/>
      <c r="AO962" s="18"/>
      <c r="AP962" s="18"/>
      <c r="AQ962" s="18"/>
      <c r="AR962" s="18"/>
      <c r="AS962" s="18"/>
      <c r="AT962" s="18"/>
      <c r="AU962" s="18"/>
      <c r="AV962" s="18"/>
      <c r="AW962" s="18"/>
      <c r="AX962" s="18"/>
      <c r="AY962" s="18"/>
      <c r="AZ962" s="18"/>
    </row>
    <row r="963" spans="1:52" ht="9.75" customHeight="1">
      <c r="A963" s="19"/>
      <c r="B963" s="18"/>
      <c r="C963" s="18"/>
      <c r="D963" s="18"/>
      <c r="E963" s="99"/>
      <c r="F963" s="99"/>
      <c r="G963" s="18"/>
      <c r="H963" s="18"/>
      <c r="I963" s="18"/>
      <c r="J963" s="18"/>
      <c r="K963" s="18"/>
      <c r="L963" s="18"/>
      <c r="M963" s="18"/>
      <c r="N963" s="18"/>
      <c r="O963" s="18"/>
      <c r="P963" s="18"/>
      <c r="Q963" s="18"/>
      <c r="R963" s="18"/>
      <c r="S963" s="18"/>
      <c r="T963" s="20"/>
      <c r="U963" s="20"/>
      <c r="V963" s="18"/>
      <c r="W963" s="18"/>
      <c r="X963" s="18"/>
      <c r="Y963" s="18"/>
      <c r="Z963" s="18"/>
      <c r="AA963" s="18"/>
      <c r="AB963" s="18"/>
      <c r="AC963" s="18"/>
      <c r="AD963" s="18"/>
      <c r="AE963" s="18"/>
      <c r="AF963" s="18"/>
      <c r="AG963" s="18"/>
      <c r="AH963" s="18"/>
      <c r="AI963" s="18"/>
      <c r="AJ963" s="18"/>
      <c r="AK963" s="18"/>
      <c r="AL963" s="18"/>
      <c r="AM963" s="18"/>
      <c r="AN963" s="18"/>
      <c r="AO963" s="18"/>
      <c r="AP963" s="18"/>
      <c r="AQ963" s="18"/>
      <c r="AR963" s="18"/>
      <c r="AS963" s="18"/>
      <c r="AT963" s="18"/>
      <c r="AU963" s="18"/>
      <c r="AV963" s="18"/>
      <c r="AW963" s="18"/>
      <c r="AX963" s="18"/>
      <c r="AY963" s="18"/>
      <c r="AZ963" s="18"/>
    </row>
    <row r="964" spans="1:52" ht="9.75" customHeight="1">
      <c r="A964" s="19"/>
      <c r="B964" s="18"/>
      <c r="C964" s="18"/>
      <c r="D964" s="18"/>
      <c r="E964" s="99"/>
      <c r="F964" s="99"/>
      <c r="G964" s="18"/>
      <c r="H964" s="18"/>
      <c r="I964" s="18"/>
      <c r="J964" s="18"/>
      <c r="K964" s="18"/>
      <c r="L964" s="18"/>
      <c r="M964" s="18"/>
      <c r="N964" s="18"/>
      <c r="O964" s="18"/>
      <c r="P964" s="18"/>
      <c r="Q964" s="18"/>
      <c r="R964" s="18"/>
      <c r="S964" s="18"/>
      <c r="T964" s="20"/>
      <c r="U964" s="20"/>
      <c r="V964" s="18"/>
      <c r="W964" s="18"/>
      <c r="X964" s="18"/>
      <c r="Y964" s="18"/>
      <c r="Z964" s="18"/>
      <c r="AA964" s="18"/>
      <c r="AB964" s="18"/>
      <c r="AC964" s="18"/>
      <c r="AD964" s="18"/>
      <c r="AE964" s="18"/>
      <c r="AF964" s="18"/>
      <c r="AG964" s="18"/>
      <c r="AH964" s="18"/>
      <c r="AI964" s="18"/>
      <c r="AJ964" s="18"/>
      <c r="AK964" s="18"/>
      <c r="AL964" s="18"/>
      <c r="AM964" s="18"/>
      <c r="AN964" s="18"/>
      <c r="AO964" s="18"/>
      <c r="AP964" s="18"/>
      <c r="AQ964" s="18"/>
      <c r="AR964" s="18"/>
      <c r="AS964" s="18"/>
      <c r="AT964" s="18"/>
      <c r="AU964" s="18"/>
      <c r="AV964" s="18"/>
      <c r="AW964" s="18"/>
      <c r="AX964" s="18"/>
      <c r="AY964" s="18"/>
      <c r="AZ964" s="18"/>
    </row>
    <row r="965" spans="1:52" ht="9.75" customHeight="1">
      <c r="A965" s="19"/>
      <c r="B965" s="18"/>
      <c r="C965" s="18"/>
      <c r="D965" s="18"/>
      <c r="E965" s="99"/>
      <c r="F965" s="99"/>
      <c r="G965" s="18"/>
      <c r="H965" s="18"/>
      <c r="I965" s="18"/>
      <c r="J965" s="18"/>
      <c r="K965" s="18"/>
      <c r="L965" s="18"/>
      <c r="M965" s="18"/>
      <c r="N965" s="18"/>
      <c r="O965" s="18"/>
      <c r="P965" s="18"/>
      <c r="Q965" s="18"/>
      <c r="R965" s="18"/>
      <c r="S965" s="18"/>
      <c r="T965" s="20"/>
      <c r="U965" s="20"/>
      <c r="V965" s="18"/>
      <c r="W965" s="18"/>
      <c r="X965" s="18"/>
      <c r="Y965" s="18"/>
      <c r="Z965" s="18"/>
      <c r="AA965" s="18"/>
      <c r="AB965" s="18"/>
      <c r="AC965" s="18"/>
      <c r="AD965" s="18"/>
      <c r="AE965" s="18"/>
      <c r="AF965" s="18"/>
      <c r="AG965" s="18"/>
      <c r="AH965" s="18"/>
      <c r="AI965" s="18"/>
      <c r="AJ965" s="18"/>
      <c r="AK965" s="18"/>
      <c r="AL965" s="18"/>
      <c r="AM965" s="18"/>
      <c r="AN965" s="18"/>
      <c r="AO965" s="18"/>
      <c r="AP965" s="18"/>
      <c r="AQ965" s="18"/>
      <c r="AR965" s="18"/>
      <c r="AS965" s="18"/>
      <c r="AT965" s="18"/>
      <c r="AU965" s="18"/>
      <c r="AV965" s="18"/>
      <c r="AW965" s="18"/>
      <c r="AX965" s="18"/>
      <c r="AY965" s="18"/>
      <c r="AZ965" s="18"/>
    </row>
    <row r="966" spans="1:52" ht="9.75" customHeight="1">
      <c r="A966" s="19"/>
      <c r="B966" s="18"/>
      <c r="C966" s="18"/>
      <c r="D966" s="18"/>
      <c r="E966" s="99"/>
      <c r="F966" s="99"/>
      <c r="G966" s="18"/>
      <c r="H966" s="18"/>
      <c r="I966" s="18"/>
      <c r="J966" s="18"/>
      <c r="K966" s="18"/>
      <c r="L966" s="18"/>
      <c r="M966" s="18"/>
      <c r="N966" s="18"/>
      <c r="O966" s="18"/>
      <c r="P966" s="18"/>
      <c r="Q966" s="18"/>
      <c r="R966" s="18"/>
      <c r="S966" s="18"/>
      <c r="T966" s="20"/>
      <c r="U966" s="20"/>
      <c r="V966" s="18"/>
      <c r="W966" s="18"/>
      <c r="X966" s="18"/>
      <c r="Y966" s="18"/>
      <c r="Z966" s="18"/>
      <c r="AA966" s="18"/>
      <c r="AB966" s="18"/>
      <c r="AC966" s="18"/>
      <c r="AD966" s="18"/>
      <c r="AE966" s="18"/>
      <c r="AF966" s="18"/>
      <c r="AG966" s="18"/>
      <c r="AH966" s="18"/>
      <c r="AI966" s="18"/>
      <c r="AJ966" s="18"/>
      <c r="AK966" s="18"/>
      <c r="AL966" s="18"/>
      <c r="AM966" s="18"/>
      <c r="AN966" s="18"/>
      <c r="AO966" s="18"/>
      <c r="AP966" s="18"/>
      <c r="AQ966" s="18"/>
      <c r="AR966" s="18"/>
      <c r="AS966" s="18"/>
      <c r="AT966" s="18"/>
      <c r="AU966" s="18"/>
      <c r="AV966" s="18"/>
      <c r="AW966" s="18"/>
      <c r="AX966" s="18"/>
      <c r="AY966" s="18"/>
      <c r="AZ966" s="18"/>
    </row>
    <row r="967" spans="1:52" ht="9.75" customHeight="1">
      <c r="A967" s="19"/>
      <c r="B967" s="18"/>
      <c r="C967" s="18"/>
      <c r="D967" s="18"/>
      <c r="E967" s="99"/>
      <c r="F967" s="99"/>
      <c r="G967" s="18"/>
      <c r="H967" s="18"/>
      <c r="I967" s="18"/>
      <c r="J967" s="18"/>
      <c r="K967" s="18"/>
      <c r="L967" s="18"/>
      <c r="M967" s="18"/>
      <c r="N967" s="18"/>
      <c r="O967" s="18"/>
      <c r="P967" s="18"/>
      <c r="Q967" s="18"/>
      <c r="R967" s="18"/>
      <c r="S967" s="18"/>
      <c r="T967" s="20"/>
      <c r="U967" s="20"/>
      <c r="V967" s="18"/>
      <c r="W967" s="18"/>
      <c r="X967" s="18"/>
      <c r="Y967" s="18"/>
      <c r="Z967" s="18"/>
      <c r="AA967" s="18"/>
      <c r="AB967" s="18"/>
      <c r="AC967" s="18"/>
      <c r="AD967" s="18"/>
      <c r="AE967" s="18"/>
      <c r="AF967" s="18"/>
      <c r="AG967" s="18"/>
      <c r="AH967" s="18"/>
      <c r="AI967" s="18"/>
      <c r="AJ967" s="18"/>
      <c r="AK967" s="18"/>
      <c r="AL967" s="18"/>
      <c r="AM967" s="18"/>
      <c r="AN967" s="18"/>
      <c r="AO967" s="18"/>
      <c r="AP967" s="18"/>
      <c r="AQ967" s="18"/>
      <c r="AR967" s="18"/>
      <c r="AS967" s="18"/>
      <c r="AT967" s="18"/>
      <c r="AU967" s="18"/>
      <c r="AV967" s="18"/>
      <c r="AW967" s="18"/>
      <c r="AX967" s="18"/>
      <c r="AY967" s="18"/>
      <c r="AZ967" s="18"/>
    </row>
    <row r="968" spans="1:52" ht="9.75" customHeight="1">
      <c r="A968" s="19"/>
      <c r="B968" s="18"/>
      <c r="C968" s="18"/>
      <c r="D968" s="18"/>
      <c r="E968" s="99"/>
      <c r="F968" s="99"/>
      <c r="G968" s="18"/>
      <c r="H968" s="18"/>
      <c r="I968" s="18"/>
      <c r="J968" s="18"/>
      <c r="K968" s="18"/>
      <c r="L968" s="18"/>
      <c r="M968" s="18"/>
      <c r="N968" s="18"/>
      <c r="O968" s="18"/>
      <c r="P968" s="18"/>
      <c r="Q968" s="18"/>
      <c r="R968" s="18"/>
      <c r="S968" s="18"/>
      <c r="T968" s="20"/>
      <c r="U968" s="20"/>
      <c r="V968" s="18"/>
      <c r="W968" s="18"/>
      <c r="X968" s="18"/>
      <c r="Y968" s="18"/>
      <c r="Z968" s="18"/>
      <c r="AA968" s="18"/>
      <c r="AB968" s="18"/>
      <c r="AC968" s="18"/>
      <c r="AD968" s="18"/>
      <c r="AE968" s="18"/>
      <c r="AF968" s="18"/>
      <c r="AG968" s="18"/>
      <c r="AH968" s="18"/>
      <c r="AI968" s="18"/>
      <c r="AJ968" s="18"/>
      <c r="AK968" s="18"/>
      <c r="AL968" s="18"/>
      <c r="AM968" s="18"/>
      <c r="AN968" s="18"/>
      <c r="AO968" s="18"/>
      <c r="AP968" s="18"/>
      <c r="AQ968" s="18"/>
      <c r="AR968" s="18"/>
      <c r="AS968" s="18"/>
      <c r="AT968" s="18"/>
      <c r="AU968" s="18"/>
      <c r="AV968" s="18"/>
      <c r="AW968" s="18"/>
      <c r="AX968" s="18"/>
      <c r="AY968" s="18"/>
      <c r="AZ968" s="18"/>
    </row>
    <row r="969" spans="1:52" ht="9.75" customHeight="1">
      <c r="A969" s="19"/>
      <c r="B969" s="18"/>
      <c r="C969" s="18"/>
      <c r="D969" s="18"/>
      <c r="E969" s="99"/>
      <c r="F969" s="99"/>
      <c r="G969" s="18"/>
      <c r="H969" s="18"/>
      <c r="I969" s="18"/>
      <c r="J969" s="18"/>
      <c r="K969" s="18"/>
      <c r="L969" s="18"/>
      <c r="M969" s="18"/>
      <c r="N969" s="18"/>
      <c r="O969" s="18"/>
      <c r="P969" s="18"/>
      <c r="Q969" s="18"/>
      <c r="R969" s="18"/>
      <c r="S969" s="18"/>
      <c r="T969" s="20"/>
      <c r="U969" s="20"/>
      <c r="V969" s="18"/>
      <c r="W969" s="18"/>
      <c r="X969" s="18"/>
      <c r="Y969" s="18"/>
      <c r="Z969" s="18"/>
      <c r="AA969" s="18"/>
      <c r="AB969" s="18"/>
      <c r="AC969" s="18"/>
      <c r="AD969" s="18"/>
      <c r="AE969" s="18"/>
      <c r="AF969" s="18"/>
      <c r="AG969" s="18"/>
      <c r="AH969" s="18"/>
      <c r="AI969" s="18"/>
      <c r="AJ969" s="18"/>
      <c r="AK969" s="18"/>
      <c r="AL969" s="18"/>
      <c r="AM969" s="18"/>
      <c r="AN969" s="18"/>
      <c r="AO969" s="18"/>
      <c r="AP969" s="18"/>
      <c r="AQ969" s="18"/>
      <c r="AR969" s="18"/>
      <c r="AS969" s="18"/>
      <c r="AT969" s="18"/>
      <c r="AU969" s="18"/>
      <c r="AV969" s="18"/>
      <c r="AW969" s="18"/>
      <c r="AX969" s="18"/>
      <c r="AY969" s="18"/>
      <c r="AZ969" s="18"/>
    </row>
    <row r="970" spans="1:52" ht="9.75" customHeight="1">
      <c r="A970" s="19"/>
      <c r="B970" s="18"/>
      <c r="C970" s="18"/>
      <c r="D970" s="18"/>
      <c r="E970" s="99"/>
      <c r="F970" s="99"/>
      <c r="G970" s="18"/>
      <c r="H970" s="18"/>
      <c r="I970" s="18"/>
      <c r="J970" s="18"/>
      <c r="K970" s="18"/>
      <c r="L970" s="18"/>
      <c r="M970" s="18"/>
      <c r="N970" s="18"/>
      <c r="O970" s="18"/>
      <c r="P970" s="18"/>
      <c r="Q970" s="18"/>
      <c r="R970" s="18"/>
      <c r="S970" s="18"/>
      <c r="T970" s="20"/>
      <c r="U970" s="20"/>
      <c r="V970" s="18"/>
      <c r="W970" s="18"/>
      <c r="X970" s="18"/>
      <c r="Y970" s="18"/>
      <c r="Z970" s="18"/>
      <c r="AA970" s="18"/>
      <c r="AB970" s="18"/>
      <c r="AC970" s="18"/>
      <c r="AD970" s="18"/>
      <c r="AE970" s="18"/>
      <c r="AF970" s="18"/>
      <c r="AG970" s="18"/>
      <c r="AH970" s="18"/>
      <c r="AI970" s="18"/>
      <c r="AJ970" s="18"/>
      <c r="AK970" s="18"/>
      <c r="AL970" s="18"/>
      <c r="AM970" s="18"/>
      <c r="AN970" s="18"/>
      <c r="AO970" s="18"/>
      <c r="AP970" s="18"/>
      <c r="AQ970" s="18"/>
      <c r="AR970" s="18"/>
      <c r="AS970" s="18"/>
      <c r="AT970" s="18"/>
      <c r="AU970" s="18"/>
      <c r="AV970" s="18"/>
      <c r="AW970" s="18"/>
      <c r="AX970" s="18"/>
      <c r="AY970" s="18"/>
      <c r="AZ970" s="18"/>
    </row>
    <row r="971" spans="1:52" ht="9.75" customHeight="1">
      <c r="A971" s="19"/>
      <c r="B971" s="18"/>
      <c r="C971" s="18"/>
      <c r="D971" s="18"/>
      <c r="E971" s="99"/>
      <c r="F971" s="99"/>
      <c r="G971" s="18"/>
      <c r="H971" s="18"/>
      <c r="I971" s="18"/>
      <c r="J971" s="18"/>
      <c r="K971" s="18"/>
      <c r="L971" s="18"/>
      <c r="M971" s="18"/>
      <c r="N971" s="18"/>
      <c r="O971" s="18"/>
      <c r="P971" s="18"/>
      <c r="Q971" s="18"/>
      <c r="R971" s="18"/>
      <c r="S971" s="18"/>
      <c r="T971" s="20"/>
      <c r="U971" s="20"/>
      <c r="V971" s="18"/>
      <c r="W971" s="18"/>
      <c r="X971" s="18"/>
      <c r="Y971" s="18"/>
      <c r="Z971" s="18"/>
      <c r="AA971" s="18"/>
      <c r="AB971" s="18"/>
      <c r="AC971" s="18"/>
      <c r="AD971" s="18"/>
      <c r="AE971" s="18"/>
      <c r="AF971" s="18"/>
      <c r="AG971" s="18"/>
      <c r="AH971" s="18"/>
      <c r="AI971" s="18"/>
      <c r="AJ971" s="18"/>
      <c r="AK971" s="18"/>
      <c r="AL971" s="18"/>
      <c r="AM971" s="18"/>
      <c r="AN971" s="18"/>
      <c r="AO971" s="18"/>
      <c r="AP971" s="18"/>
      <c r="AQ971" s="18"/>
      <c r="AR971" s="18"/>
      <c r="AS971" s="18"/>
      <c r="AT971" s="18"/>
      <c r="AU971" s="18"/>
      <c r="AV971" s="18"/>
      <c r="AW971" s="18"/>
      <c r="AX971" s="18"/>
      <c r="AY971" s="18"/>
      <c r="AZ971" s="18"/>
    </row>
    <row r="972" spans="1:52" ht="9.75" customHeight="1">
      <c r="A972" s="19"/>
      <c r="B972" s="18"/>
      <c r="C972" s="18"/>
      <c r="D972" s="18"/>
      <c r="E972" s="99"/>
      <c r="F972" s="99"/>
      <c r="G972" s="18"/>
      <c r="H972" s="18"/>
      <c r="I972" s="18"/>
      <c r="J972" s="18"/>
      <c r="K972" s="18"/>
      <c r="L972" s="18"/>
      <c r="M972" s="18"/>
      <c r="N972" s="18"/>
      <c r="O972" s="18"/>
      <c r="P972" s="18"/>
      <c r="Q972" s="18"/>
      <c r="R972" s="18"/>
      <c r="S972" s="18"/>
      <c r="T972" s="20"/>
      <c r="U972" s="20"/>
      <c r="V972" s="18"/>
      <c r="W972" s="18"/>
      <c r="X972" s="18"/>
      <c r="Y972" s="18"/>
      <c r="Z972" s="18"/>
      <c r="AA972" s="18"/>
      <c r="AB972" s="18"/>
      <c r="AC972" s="18"/>
      <c r="AD972" s="18"/>
      <c r="AE972" s="18"/>
      <c r="AF972" s="18"/>
      <c r="AG972" s="18"/>
      <c r="AH972" s="18"/>
      <c r="AI972" s="18"/>
      <c r="AJ972" s="18"/>
      <c r="AK972" s="18"/>
      <c r="AL972" s="18"/>
      <c r="AM972" s="18"/>
      <c r="AN972" s="18"/>
      <c r="AO972" s="18"/>
      <c r="AP972" s="18"/>
      <c r="AQ972" s="18"/>
      <c r="AR972" s="18"/>
      <c r="AS972" s="18"/>
      <c r="AT972" s="18"/>
      <c r="AU972" s="18"/>
      <c r="AV972" s="18"/>
      <c r="AW972" s="18"/>
      <c r="AX972" s="18"/>
      <c r="AY972" s="18"/>
      <c r="AZ972" s="18"/>
    </row>
    <row r="973" spans="1:52" ht="9.75" customHeight="1">
      <c r="A973" s="19"/>
      <c r="B973" s="18"/>
      <c r="C973" s="18"/>
      <c r="D973" s="18"/>
      <c r="E973" s="99"/>
      <c r="F973" s="99"/>
      <c r="G973" s="18"/>
      <c r="H973" s="18"/>
      <c r="I973" s="18"/>
      <c r="J973" s="18"/>
      <c r="K973" s="18"/>
      <c r="L973" s="18"/>
      <c r="M973" s="18"/>
      <c r="N973" s="18"/>
      <c r="O973" s="18"/>
      <c r="P973" s="18"/>
      <c r="Q973" s="18"/>
      <c r="R973" s="18"/>
      <c r="S973" s="18"/>
      <c r="T973" s="20"/>
      <c r="U973" s="20"/>
      <c r="V973" s="18"/>
      <c r="W973" s="18"/>
      <c r="X973" s="18"/>
      <c r="Y973" s="18"/>
      <c r="Z973" s="18"/>
      <c r="AA973" s="18"/>
      <c r="AB973" s="18"/>
      <c r="AC973" s="18"/>
      <c r="AD973" s="18"/>
      <c r="AE973" s="18"/>
      <c r="AF973" s="18"/>
      <c r="AG973" s="18"/>
      <c r="AH973" s="18"/>
      <c r="AI973" s="18"/>
      <c r="AJ973" s="18"/>
      <c r="AK973" s="18"/>
      <c r="AL973" s="18"/>
      <c r="AM973" s="18"/>
      <c r="AN973" s="18"/>
      <c r="AO973" s="18"/>
      <c r="AP973" s="18"/>
      <c r="AQ973" s="18"/>
      <c r="AR973" s="18"/>
      <c r="AS973" s="18"/>
      <c r="AT973" s="18"/>
      <c r="AU973" s="18"/>
      <c r="AV973" s="18"/>
      <c r="AW973" s="18"/>
      <c r="AX973" s="18"/>
      <c r="AY973" s="18"/>
      <c r="AZ973" s="18"/>
    </row>
    <row r="974" spans="1:52" ht="9.75" customHeight="1">
      <c r="A974" s="19"/>
      <c r="B974" s="18"/>
      <c r="C974" s="18"/>
      <c r="D974" s="18"/>
      <c r="E974" s="99"/>
      <c r="F974" s="99"/>
      <c r="G974" s="18"/>
      <c r="H974" s="18"/>
      <c r="I974" s="18"/>
      <c r="J974" s="18"/>
      <c r="K974" s="18"/>
      <c r="L974" s="18"/>
      <c r="M974" s="18"/>
      <c r="N974" s="18"/>
      <c r="O974" s="18"/>
      <c r="P974" s="18"/>
      <c r="Q974" s="18"/>
      <c r="R974" s="18"/>
      <c r="S974" s="18"/>
      <c r="T974" s="20"/>
      <c r="U974" s="20"/>
      <c r="V974" s="18"/>
      <c r="W974" s="18"/>
      <c r="X974" s="18"/>
      <c r="Y974" s="18"/>
      <c r="Z974" s="18"/>
      <c r="AA974" s="18"/>
      <c r="AB974" s="18"/>
      <c r="AC974" s="18"/>
      <c r="AD974" s="18"/>
      <c r="AE974" s="18"/>
      <c r="AF974" s="18"/>
      <c r="AG974" s="18"/>
      <c r="AH974" s="18"/>
      <c r="AI974" s="18"/>
      <c r="AJ974" s="18"/>
      <c r="AK974" s="18"/>
      <c r="AL974" s="18"/>
      <c r="AM974" s="18"/>
      <c r="AN974" s="18"/>
      <c r="AO974" s="18"/>
      <c r="AP974" s="18"/>
      <c r="AQ974" s="18"/>
      <c r="AR974" s="18"/>
      <c r="AS974" s="18"/>
      <c r="AT974" s="18"/>
      <c r="AU974" s="18"/>
      <c r="AV974" s="18"/>
      <c r="AW974" s="18"/>
      <c r="AX974" s="18"/>
      <c r="AY974" s="18"/>
      <c r="AZ974" s="18"/>
    </row>
    <row r="975" spans="1:52" ht="9.75" customHeight="1">
      <c r="A975" s="19"/>
      <c r="B975" s="18"/>
      <c r="C975" s="18"/>
      <c r="D975" s="18"/>
      <c r="E975" s="99"/>
      <c r="F975" s="99"/>
      <c r="G975" s="18"/>
      <c r="H975" s="18"/>
      <c r="I975" s="18"/>
      <c r="J975" s="18"/>
      <c r="K975" s="18"/>
      <c r="L975" s="18"/>
      <c r="M975" s="18"/>
      <c r="N975" s="18"/>
      <c r="O975" s="18"/>
      <c r="P975" s="18"/>
      <c r="Q975" s="18"/>
      <c r="R975" s="18"/>
      <c r="S975" s="18"/>
      <c r="T975" s="20"/>
      <c r="U975" s="20"/>
      <c r="V975" s="18"/>
      <c r="W975" s="18"/>
      <c r="X975" s="18"/>
      <c r="Y975" s="18"/>
      <c r="Z975" s="18"/>
      <c r="AA975" s="18"/>
      <c r="AB975" s="18"/>
      <c r="AC975" s="18"/>
      <c r="AD975" s="18"/>
      <c r="AE975" s="18"/>
      <c r="AF975" s="18"/>
      <c r="AG975" s="18"/>
      <c r="AH975" s="18"/>
      <c r="AI975" s="18"/>
      <c r="AJ975" s="18"/>
      <c r="AK975" s="18"/>
      <c r="AL975" s="18"/>
      <c r="AM975" s="18"/>
      <c r="AN975" s="18"/>
      <c r="AO975" s="18"/>
      <c r="AP975" s="18"/>
      <c r="AQ975" s="18"/>
      <c r="AR975" s="18"/>
      <c r="AS975" s="18"/>
      <c r="AT975" s="18"/>
      <c r="AU975" s="18"/>
      <c r="AV975" s="18"/>
      <c r="AW975" s="18"/>
      <c r="AX975" s="18"/>
      <c r="AY975" s="18"/>
      <c r="AZ975" s="18"/>
    </row>
    <row r="976" spans="1:52" ht="9.75" customHeight="1">
      <c r="A976" s="19"/>
      <c r="B976" s="18"/>
      <c r="C976" s="18"/>
      <c r="D976" s="18"/>
      <c r="E976" s="99"/>
      <c r="F976" s="99"/>
      <c r="G976" s="18"/>
      <c r="H976" s="18"/>
      <c r="I976" s="18"/>
      <c r="J976" s="18"/>
      <c r="K976" s="18"/>
      <c r="L976" s="18"/>
      <c r="M976" s="18"/>
      <c r="N976" s="18"/>
      <c r="O976" s="18"/>
      <c r="P976" s="18"/>
      <c r="Q976" s="18"/>
      <c r="R976" s="18"/>
      <c r="S976" s="18"/>
      <c r="T976" s="20"/>
      <c r="U976" s="20"/>
      <c r="V976" s="18"/>
      <c r="W976" s="18"/>
      <c r="X976" s="18"/>
      <c r="Y976" s="18"/>
      <c r="Z976" s="18"/>
      <c r="AA976" s="18"/>
      <c r="AB976" s="18"/>
      <c r="AC976" s="18"/>
      <c r="AD976" s="18"/>
      <c r="AE976" s="18"/>
      <c r="AF976" s="18"/>
      <c r="AG976" s="18"/>
      <c r="AH976" s="18"/>
      <c r="AI976" s="18"/>
      <c r="AJ976" s="18"/>
      <c r="AK976" s="18"/>
      <c r="AL976" s="18"/>
      <c r="AM976" s="18"/>
      <c r="AN976" s="18"/>
      <c r="AO976" s="18"/>
      <c r="AP976" s="18"/>
      <c r="AQ976" s="18"/>
      <c r="AR976" s="18"/>
      <c r="AS976" s="18"/>
      <c r="AT976" s="18"/>
      <c r="AU976" s="18"/>
      <c r="AV976" s="18"/>
      <c r="AW976" s="18"/>
      <c r="AX976" s="18"/>
      <c r="AY976" s="18"/>
      <c r="AZ976" s="18"/>
    </row>
    <row r="977" spans="1:52" ht="9.75" customHeight="1">
      <c r="A977" s="19"/>
      <c r="B977" s="18"/>
      <c r="C977" s="18"/>
      <c r="D977" s="18"/>
      <c r="E977" s="99"/>
      <c r="F977" s="99"/>
      <c r="G977" s="18"/>
      <c r="H977" s="18"/>
      <c r="I977" s="18"/>
      <c r="J977" s="18"/>
      <c r="K977" s="18"/>
      <c r="L977" s="18"/>
      <c r="M977" s="18"/>
      <c r="N977" s="18"/>
      <c r="O977" s="18"/>
      <c r="P977" s="18"/>
      <c r="Q977" s="18"/>
      <c r="R977" s="18"/>
      <c r="S977" s="18"/>
      <c r="T977" s="20"/>
      <c r="U977" s="20"/>
      <c r="V977" s="18"/>
      <c r="W977" s="18"/>
      <c r="X977" s="18"/>
      <c r="Y977" s="18"/>
      <c r="Z977" s="18"/>
      <c r="AA977" s="18"/>
      <c r="AB977" s="18"/>
      <c r="AC977" s="18"/>
      <c r="AD977" s="18"/>
      <c r="AE977" s="18"/>
      <c r="AF977" s="18"/>
      <c r="AG977" s="18"/>
      <c r="AH977" s="18"/>
      <c r="AI977" s="18"/>
      <c r="AJ977" s="18"/>
      <c r="AK977" s="18"/>
      <c r="AL977" s="18"/>
      <c r="AM977" s="18"/>
      <c r="AN977" s="18"/>
      <c r="AO977" s="18"/>
      <c r="AP977" s="18"/>
      <c r="AQ977" s="18"/>
      <c r="AR977" s="18"/>
      <c r="AS977" s="18"/>
      <c r="AT977" s="18"/>
      <c r="AU977" s="18"/>
      <c r="AV977" s="18"/>
      <c r="AW977" s="18"/>
      <c r="AX977" s="18"/>
      <c r="AY977" s="18"/>
      <c r="AZ977" s="18"/>
    </row>
    <row r="978" spans="1:52" ht="9.75" customHeight="1">
      <c r="A978" s="19"/>
      <c r="B978" s="18"/>
      <c r="C978" s="18"/>
      <c r="D978" s="18"/>
      <c r="E978" s="99"/>
      <c r="F978" s="99"/>
      <c r="G978" s="18"/>
      <c r="H978" s="18"/>
      <c r="I978" s="18"/>
      <c r="J978" s="18"/>
      <c r="K978" s="18"/>
      <c r="L978" s="18"/>
      <c r="M978" s="18"/>
      <c r="N978" s="18"/>
      <c r="O978" s="18"/>
      <c r="P978" s="18"/>
      <c r="Q978" s="18"/>
      <c r="R978" s="18"/>
      <c r="S978" s="18"/>
      <c r="T978" s="20"/>
      <c r="U978" s="20"/>
      <c r="V978" s="18"/>
      <c r="W978" s="18"/>
      <c r="X978" s="18"/>
      <c r="Y978" s="18"/>
      <c r="Z978" s="18"/>
      <c r="AA978" s="18"/>
      <c r="AB978" s="18"/>
      <c r="AC978" s="18"/>
      <c r="AD978" s="18"/>
      <c r="AE978" s="18"/>
      <c r="AF978" s="18"/>
      <c r="AG978" s="18"/>
      <c r="AH978" s="18"/>
      <c r="AI978" s="18"/>
      <c r="AJ978" s="18"/>
      <c r="AK978" s="18"/>
      <c r="AL978" s="18"/>
      <c r="AM978" s="18"/>
      <c r="AN978" s="18"/>
      <c r="AO978" s="18"/>
      <c r="AP978" s="18"/>
      <c r="AQ978" s="18"/>
      <c r="AR978" s="18"/>
      <c r="AS978" s="18"/>
      <c r="AT978" s="18"/>
      <c r="AU978" s="18"/>
      <c r="AV978" s="18"/>
      <c r="AW978" s="18"/>
      <c r="AX978" s="18"/>
      <c r="AY978" s="18"/>
      <c r="AZ978" s="18"/>
    </row>
    <row r="979" spans="1:52" ht="9.75" customHeight="1">
      <c r="A979" s="19"/>
      <c r="B979" s="18"/>
      <c r="C979" s="18"/>
      <c r="D979" s="18"/>
      <c r="E979" s="99"/>
      <c r="F979" s="99"/>
      <c r="G979" s="18"/>
      <c r="H979" s="18"/>
      <c r="I979" s="18"/>
      <c r="J979" s="18"/>
      <c r="K979" s="18"/>
      <c r="L979" s="18"/>
      <c r="M979" s="18"/>
      <c r="N979" s="18"/>
      <c r="O979" s="18"/>
      <c r="P979" s="18"/>
      <c r="Q979" s="18"/>
      <c r="R979" s="18"/>
      <c r="S979" s="18"/>
      <c r="T979" s="20"/>
      <c r="U979" s="20"/>
      <c r="V979" s="18"/>
      <c r="W979" s="18"/>
      <c r="X979" s="18"/>
      <c r="Y979" s="18"/>
      <c r="Z979" s="18"/>
      <c r="AA979" s="18"/>
      <c r="AB979" s="18"/>
      <c r="AC979" s="18"/>
      <c r="AD979" s="18"/>
      <c r="AE979" s="18"/>
      <c r="AF979" s="18"/>
      <c r="AG979" s="18"/>
      <c r="AH979" s="18"/>
      <c r="AI979" s="18"/>
      <c r="AJ979" s="18"/>
      <c r="AK979" s="18"/>
      <c r="AL979" s="18"/>
      <c r="AM979" s="18"/>
      <c r="AN979" s="18"/>
      <c r="AO979" s="18"/>
      <c r="AP979" s="18"/>
      <c r="AQ979" s="18"/>
      <c r="AR979" s="18"/>
      <c r="AS979" s="18"/>
      <c r="AT979" s="18"/>
      <c r="AU979" s="18"/>
      <c r="AV979" s="18"/>
      <c r="AW979" s="18"/>
      <c r="AX979" s="18"/>
      <c r="AY979" s="18"/>
      <c r="AZ979" s="18"/>
    </row>
    <row r="980" spans="1:52" ht="9.75" customHeight="1">
      <c r="A980" s="19"/>
      <c r="B980" s="18"/>
      <c r="C980" s="18"/>
      <c r="D980" s="18"/>
      <c r="E980" s="99"/>
      <c r="F980" s="99"/>
      <c r="G980" s="18"/>
      <c r="H980" s="18"/>
      <c r="I980" s="18"/>
      <c r="J980" s="18"/>
      <c r="K980" s="18"/>
      <c r="L980" s="18"/>
      <c r="M980" s="18"/>
      <c r="N980" s="18"/>
      <c r="O980" s="18"/>
      <c r="P980" s="18"/>
      <c r="Q980" s="18"/>
      <c r="R980" s="18"/>
      <c r="S980" s="18"/>
      <c r="T980" s="20"/>
      <c r="U980" s="20"/>
      <c r="V980" s="18"/>
      <c r="W980" s="18"/>
      <c r="X980" s="18"/>
      <c r="Y980" s="18"/>
      <c r="Z980" s="18"/>
      <c r="AA980" s="18"/>
      <c r="AB980" s="18"/>
      <c r="AC980" s="18"/>
      <c r="AD980" s="18"/>
      <c r="AE980" s="18"/>
      <c r="AF980" s="18"/>
      <c r="AG980" s="18"/>
      <c r="AH980" s="18"/>
      <c r="AI980" s="18"/>
      <c r="AJ980" s="18"/>
      <c r="AK980" s="18"/>
      <c r="AL980" s="18"/>
      <c r="AM980" s="18"/>
      <c r="AN980" s="18"/>
      <c r="AO980" s="18"/>
      <c r="AP980" s="18"/>
      <c r="AQ980" s="18"/>
      <c r="AR980" s="18"/>
      <c r="AS980" s="18"/>
      <c r="AT980" s="18"/>
      <c r="AU980" s="18"/>
      <c r="AV980" s="18"/>
      <c r="AW980" s="18"/>
      <c r="AX980" s="18"/>
      <c r="AY980" s="18"/>
      <c r="AZ980" s="18"/>
    </row>
    <row r="981" spans="1:52" ht="9.75" customHeight="1">
      <c r="A981" s="19"/>
      <c r="B981" s="18"/>
      <c r="C981" s="18"/>
      <c r="D981" s="18"/>
      <c r="E981" s="99"/>
      <c r="F981" s="99"/>
      <c r="G981" s="18"/>
      <c r="H981" s="18"/>
      <c r="I981" s="18"/>
      <c r="J981" s="18"/>
      <c r="K981" s="18"/>
      <c r="L981" s="18"/>
      <c r="M981" s="18"/>
      <c r="N981" s="18"/>
      <c r="O981" s="18"/>
      <c r="P981" s="18"/>
      <c r="Q981" s="18"/>
      <c r="R981" s="18"/>
      <c r="S981" s="18"/>
      <c r="T981" s="20"/>
      <c r="U981" s="20"/>
      <c r="V981" s="18"/>
      <c r="W981" s="18"/>
      <c r="X981" s="18"/>
      <c r="Y981" s="18"/>
      <c r="Z981" s="18"/>
      <c r="AA981" s="18"/>
      <c r="AB981" s="18"/>
      <c r="AC981" s="18"/>
      <c r="AD981" s="18"/>
      <c r="AE981" s="18"/>
      <c r="AF981" s="18"/>
      <c r="AG981" s="18"/>
      <c r="AH981" s="18"/>
      <c r="AI981" s="18"/>
      <c r="AJ981" s="18"/>
      <c r="AK981" s="18"/>
      <c r="AL981" s="18"/>
      <c r="AM981" s="18"/>
      <c r="AN981" s="18"/>
      <c r="AO981" s="18"/>
      <c r="AP981" s="18"/>
      <c r="AQ981" s="18"/>
      <c r="AR981" s="18"/>
      <c r="AS981" s="18"/>
      <c r="AT981" s="18"/>
      <c r="AU981" s="18"/>
      <c r="AV981" s="18"/>
      <c r="AW981" s="18"/>
      <c r="AX981" s="18"/>
      <c r="AY981" s="18"/>
      <c r="AZ981" s="18"/>
    </row>
    <row r="982" spans="1:52" ht="9.75" customHeight="1">
      <c r="A982" s="19"/>
      <c r="B982" s="18"/>
      <c r="C982" s="18"/>
      <c r="D982" s="18"/>
      <c r="E982" s="99"/>
      <c r="F982" s="99"/>
      <c r="G982" s="18"/>
      <c r="H982" s="18"/>
      <c r="I982" s="18"/>
      <c r="J982" s="18"/>
      <c r="K982" s="18"/>
      <c r="L982" s="18"/>
      <c r="M982" s="18"/>
      <c r="N982" s="18"/>
      <c r="O982" s="18"/>
      <c r="P982" s="18"/>
      <c r="Q982" s="18"/>
      <c r="R982" s="18"/>
      <c r="S982" s="18"/>
      <c r="T982" s="20"/>
      <c r="U982" s="20"/>
      <c r="V982" s="18"/>
      <c r="W982" s="18"/>
      <c r="X982" s="18"/>
      <c r="Y982" s="18"/>
      <c r="Z982" s="18"/>
      <c r="AA982" s="18"/>
      <c r="AB982" s="18"/>
      <c r="AC982" s="18"/>
      <c r="AD982" s="18"/>
      <c r="AE982" s="18"/>
      <c r="AF982" s="18"/>
      <c r="AG982" s="18"/>
      <c r="AH982" s="18"/>
      <c r="AI982" s="18"/>
      <c r="AJ982" s="18"/>
      <c r="AK982" s="18"/>
      <c r="AL982" s="18"/>
      <c r="AM982" s="18"/>
      <c r="AN982" s="18"/>
      <c r="AO982" s="18"/>
      <c r="AP982" s="18"/>
      <c r="AQ982" s="18"/>
      <c r="AR982" s="18"/>
      <c r="AS982" s="18"/>
      <c r="AT982" s="18"/>
      <c r="AU982" s="18"/>
      <c r="AV982" s="18"/>
      <c r="AW982" s="18"/>
      <c r="AX982" s="18"/>
      <c r="AY982" s="18"/>
      <c r="AZ982" s="18"/>
    </row>
    <row r="983" spans="1:52" ht="9.75" customHeight="1">
      <c r="A983" s="19"/>
      <c r="B983" s="18"/>
      <c r="C983" s="18"/>
      <c r="D983" s="18"/>
      <c r="E983" s="99"/>
      <c r="F983" s="99"/>
      <c r="G983" s="18"/>
      <c r="H983" s="18"/>
      <c r="I983" s="18"/>
      <c r="J983" s="18"/>
      <c r="K983" s="18"/>
      <c r="L983" s="18"/>
      <c r="M983" s="18"/>
      <c r="N983" s="18"/>
      <c r="O983" s="18"/>
      <c r="P983" s="18"/>
      <c r="Q983" s="18"/>
      <c r="R983" s="18"/>
      <c r="S983" s="18"/>
      <c r="T983" s="20"/>
      <c r="U983" s="20"/>
      <c r="V983" s="18"/>
      <c r="W983" s="18"/>
      <c r="X983" s="18"/>
      <c r="Y983" s="18"/>
      <c r="Z983" s="18"/>
      <c r="AA983" s="18"/>
      <c r="AB983" s="18"/>
      <c r="AC983" s="18"/>
      <c r="AD983" s="18"/>
      <c r="AE983" s="18"/>
      <c r="AF983" s="18"/>
      <c r="AG983" s="18"/>
      <c r="AH983" s="18"/>
      <c r="AI983" s="18"/>
      <c r="AJ983" s="18"/>
      <c r="AK983" s="18"/>
      <c r="AL983" s="18"/>
      <c r="AM983" s="18"/>
      <c r="AN983" s="18"/>
      <c r="AO983" s="18"/>
      <c r="AP983" s="18"/>
      <c r="AQ983" s="18"/>
      <c r="AR983" s="18"/>
      <c r="AS983" s="18"/>
      <c r="AT983" s="18"/>
      <c r="AU983" s="18"/>
      <c r="AV983" s="18"/>
      <c r="AW983" s="18"/>
      <c r="AX983" s="18"/>
      <c r="AY983" s="18"/>
      <c r="AZ983" s="18"/>
    </row>
    <row r="984" spans="1:52" ht="9.75" customHeight="1">
      <c r="A984" s="19"/>
      <c r="B984" s="18"/>
      <c r="C984" s="18"/>
      <c r="D984" s="18"/>
      <c r="E984" s="99"/>
      <c r="F984" s="99"/>
      <c r="G984" s="18"/>
      <c r="H984" s="18"/>
      <c r="I984" s="18"/>
      <c r="J984" s="18"/>
      <c r="K984" s="18"/>
      <c r="L984" s="18"/>
      <c r="M984" s="18"/>
      <c r="N984" s="18"/>
      <c r="O984" s="18"/>
      <c r="P984" s="18"/>
      <c r="Q984" s="18"/>
      <c r="R984" s="18"/>
      <c r="S984" s="18"/>
      <c r="T984" s="20"/>
      <c r="U984" s="20"/>
      <c r="V984" s="18"/>
      <c r="W984" s="18"/>
      <c r="X984" s="18"/>
      <c r="Y984" s="18"/>
      <c r="Z984" s="18"/>
      <c r="AA984" s="18"/>
      <c r="AB984" s="18"/>
      <c r="AC984" s="18"/>
      <c r="AD984" s="18"/>
      <c r="AE984" s="18"/>
      <c r="AF984" s="18"/>
      <c r="AG984" s="18"/>
      <c r="AH984" s="18"/>
      <c r="AI984" s="18"/>
      <c r="AJ984" s="18"/>
      <c r="AK984" s="18"/>
      <c r="AL984" s="18"/>
      <c r="AM984" s="18"/>
      <c r="AN984" s="18"/>
      <c r="AO984" s="18"/>
      <c r="AP984" s="18"/>
      <c r="AQ984" s="18"/>
      <c r="AR984" s="18"/>
      <c r="AS984" s="18"/>
      <c r="AT984" s="18"/>
      <c r="AU984" s="18"/>
      <c r="AV984" s="18"/>
      <c r="AW984" s="18"/>
      <c r="AX984" s="18"/>
      <c r="AY984" s="18"/>
      <c r="AZ984" s="18"/>
    </row>
    <row r="985" spans="1:52" ht="9.75" customHeight="1">
      <c r="A985" s="19"/>
      <c r="B985" s="18"/>
      <c r="C985" s="18"/>
      <c r="D985" s="18"/>
      <c r="E985" s="99"/>
      <c r="F985" s="99"/>
      <c r="G985" s="18"/>
      <c r="H985" s="18"/>
      <c r="I985" s="18"/>
      <c r="J985" s="18"/>
      <c r="K985" s="18"/>
      <c r="L985" s="18"/>
      <c r="M985" s="18"/>
      <c r="N985" s="18"/>
      <c r="O985" s="18"/>
      <c r="P985" s="18"/>
      <c r="Q985" s="18"/>
      <c r="R985" s="18"/>
      <c r="S985" s="18"/>
      <c r="T985" s="20"/>
      <c r="U985" s="20"/>
      <c r="V985" s="18"/>
      <c r="W985" s="18"/>
      <c r="X985" s="18"/>
      <c r="Y985" s="18"/>
      <c r="Z985" s="18"/>
      <c r="AA985" s="18"/>
      <c r="AB985" s="18"/>
      <c r="AC985" s="18"/>
      <c r="AD985" s="18"/>
      <c r="AE985" s="18"/>
      <c r="AF985" s="18"/>
      <c r="AG985" s="18"/>
      <c r="AH985" s="18"/>
      <c r="AI985" s="18"/>
      <c r="AJ985" s="18"/>
      <c r="AK985" s="18"/>
      <c r="AL985" s="18"/>
      <c r="AM985" s="18"/>
      <c r="AN985" s="18"/>
      <c r="AO985" s="18"/>
      <c r="AP985" s="18"/>
      <c r="AQ985" s="18"/>
      <c r="AR985" s="18"/>
      <c r="AS985" s="18"/>
      <c r="AT985" s="18"/>
      <c r="AU985" s="18"/>
      <c r="AV985" s="18"/>
      <c r="AW985" s="18"/>
      <c r="AX985" s="18"/>
      <c r="AY985" s="18"/>
      <c r="AZ985" s="18"/>
    </row>
    <row r="986" spans="1:52" ht="9.75" customHeight="1">
      <c r="A986" s="19"/>
      <c r="B986" s="18"/>
      <c r="C986" s="18"/>
      <c r="D986" s="18"/>
      <c r="E986" s="99"/>
      <c r="F986" s="99"/>
      <c r="G986" s="18"/>
      <c r="H986" s="18"/>
      <c r="I986" s="18"/>
      <c r="J986" s="18"/>
      <c r="K986" s="18"/>
      <c r="L986" s="18"/>
      <c r="M986" s="18"/>
      <c r="N986" s="18"/>
      <c r="O986" s="18"/>
      <c r="P986" s="18"/>
      <c r="Q986" s="18"/>
      <c r="R986" s="18"/>
      <c r="S986" s="18"/>
      <c r="T986" s="20"/>
      <c r="U986" s="20"/>
      <c r="V986" s="18"/>
      <c r="W986" s="18"/>
      <c r="X986" s="18"/>
      <c r="Y986" s="18"/>
      <c r="Z986" s="18"/>
      <c r="AA986" s="18"/>
      <c r="AB986" s="18"/>
      <c r="AC986" s="18"/>
      <c r="AD986" s="18"/>
      <c r="AE986" s="18"/>
      <c r="AF986" s="18"/>
      <c r="AG986" s="18"/>
      <c r="AH986" s="18"/>
      <c r="AI986" s="18"/>
      <c r="AJ986" s="18"/>
      <c r="AK986" s="18"/>
      <c r="AL986" s="18"/>
      <c r="AM986" s="18"/>
      <c r="AN986" s="18"/>
      <c r="AO986" s="18"/>
      <c r="AP986" s="18"/>
      <c r="AQ986" s="18"/>
      <c r="AR986" s="18"/>
      <c r="AS986" s="18"/>
      <c r="AT986" s="18"/>
      <c r="AU986" s="18"/>
      <c r="AV986" s="18"/>
      <c r="AW986" s="18"/>
      <c r="AX986" s="18"/>
      <c r="AY986" s="18"/>
      <c r="AZ986" s="18"/>
    </row>
    <row r="987" spans="1:52" ht="9.75" customHeight="1">
      <c r="A987" s="19"/>
      <c r="B987" s="18"/>
      <c r="C987" s="18"/>
      <c r="D987" s="18"/>
      <c r="E987" s="99"/>
      <c r="F987" s="99"/>
      <c r="G987" s="18"/>
      <c r="H987" s="18"/>
      <c r="I987" s="18"/>
      <c r="J987" s="18"/>
      <c r="K987" s="18"/>
      <c r="L987" s="18"/>
      <c r="M987" s="18"/>
      <c r="N987" s="18"/>
      <c r="O987" s="18"/>
      <c r="P987" s="18"/>
      <c r="Q987" s="18"/>
      <c r="R987" s="18"/>
      <c r="S987" s="18"/>
      <c r="T987" s="20"/>
      <c r="U987" s="20"/>
      <c r="V987" s="18"/>
      <c r="W987" s="18"/>
      <c r="X987" s="18"/>
      <c r="Y987" s="18"/>
      <c r="Z987" s="18"/>
      <c r="AA987" s="18"/>
      <c r="AB987" s="18"/>
      <c r="AC987" s="18"/>
      <c r="AD987" s="18"/>
      <c r="AE987" s="18"/>
      <c r="AF987" s="18"/>
      <c r="AG987" s="18"/>
      <c r="AH987" s="18"/>
      <c r="AI987" s="18"/>
      <c r="AJ987" s="18"/>
      <c r="AK987" s="18"/>
      <c r="AL987" s="18"/>
      <c r="AM987" s="18"/>
      <c r="AN987" s="18"/>
      <c r="AO987" s="18"/>
      <c r="AP987" s="18"/>
      <c r="AQ987" s="18"/>
      <c r="AR987" s="18"/>
      <c r="AS987" s="18"/>
      <c r="AT987" s="18"/>
      <c r="AU987" s="18"/>
      <c r="AV987" s="18"/>
      <c r="AW987" s="18"/>
      <c r="AX987" s="18"/>
      <c r="AY987" s="18"/>
      <c r="AZ987" s="18"/>
    </row>
    <row r="988" spans="1:52" ht="9.75" customHeight="1">
      <c r="A988" s="19"/>
      <c r="B988" s="18"/>
      <c r="C988" s="18"/>
      <c r="D988" s="18"/>
      <c r="E988" s="99"/>
      <c r="F988" s="99"/>
      <c r="G988" s="18"/>
      <c r="H988" s="18"/>
      <c r="I988" s="18"/>
      <c r="J988" s="18"/>
      <c r="K988" s="18"/>
      <c r="L988" s="18"/>
      <c r="M988" s="18"/>
      <c r="N988" s="18"/>
      <c r="O988" s="18"/>
      <c r="P988" s="18"/>
      <c r="Q988" s="18"/>
      <c r="R988" s="18"/>
      <c r="S988" s="18"/>
      <c r="T988" s="20"/>
      <c r="U988" s="20"/>
      <c r="V988" s="18"/>
      <c r="W988" s="18"/>
      <c r="X988" s="18"/>
      <c r="Y988" s="18"/>
      <c r="Z988" s="18"/>
      <c r="AA988" s="18"/>
      <c r="AB988" s="18"/>
      <c r="AC988" s="18"/>
      <c r="AD988" s="18"/>
      <c r="AE988" s="18"/>
      <c r="AF988" s="18"/>
      <c r="AG988" s="18"/>
      <c r="AH988" s="18"/>
      <c r="AI988" s="18"/>
      <c r="AJ988" s="18"/>
      <c r="AK988" s="18"/>
      <c r="AL988" s="18"/>
      <c r="AM988" s="18"/>
      <c r="AN988" s="18"/>
      <c r="AO988" s="18"/>
      <c r="AP988" s="18"/>
      <c r="AQ988" s="18"/>
      <c r="AR988" s="18"/>
      <c r="AS988" s="18"/>
      <c r="AT988" s="18"/>
      <c r="AU988" s="18"/>
      <c r="AV988" s="18"/>
      <c r="AW988" s="18"/>
      <c r="AX988" s="18"/>
      <c r="AY988" s="18"/>
      <c r="AZ988" s="18"/>
    </row>
    <row r="989" spans="1:52" ht="9.75" customHeight="1">
      <c r="A989" s="19"/>
      <c r="B989" s="18"/>
      <c r="C989" s="18"/>
      <c r="D989" s="18"/>
      <c r="E989" s="99"/>
      <c r="F989" s="99"/>
      <c r="G989" s="18"/>
      <c r="H989" s="18"/>
      <c r="I989" s="18"/>
      <c r="J989" s="18"/>
      <c r="K989" s="18"/>
      <c r="L989" s="18"/>
      <c r="M989" s="18"/>
      <c r="N989" s="18"/>
      <c r="O989" s="18"/>
      <c r="P989" s="18"/>
      <c r="Q989" s="18"/>
      <c r="R989" s="18"/>
      <c r="S989" s="18"/>
      <c r="T989" s="20"/>
      <c r="U989" s="20"/>
      <c r="V989" s="18"/>
      <c r="W989" s="18"/>
      <c r="X989" s="18"/>
      <c r="Y989" s="18"/>
      <c r="Z989" s="18"/>
      <c r="AA989" s="18"/>
      <c r="AB989" s="18"/>
      <c r="AC989" s="18"/>
      <c r="AD989" s="18"/>
      <c r="AE989" s="18"/>
      <c r="AF989" s="18"/>
      <c r="AG989" s="18"/>
      <c r="AH989" s="18"/>
      <c r="AI989" s="18"/>
      <c r="AJ989" s="18"/>
      <c r="AK989" s="18"/>
      <c r="AL989" s="18"/>
      <c r="AM989" s="18"/>
      <c r="AN989" s="18"/>
      <c r="AO989" s="18"/>
      <c r="AP989" s="18"/>
      <c r="AQ989" s="18"/>
      <c r="AR989" s="18"/>
      <c r="AS989" s="18"/>
      <c r="AT989" s="18"/>
      <c r="AU989" s="18"/>
      <c r="AV989" s="18"/>
      <c r="AW989" s="18"/>
      <c r="AX989" s="18"/>
      <c r="AY989" s="18"/>
      <c r="AZ989" s="18"/>
    </row>
    <row r="990" spans="1:52" ht="9.75" customHeight="1">
      <c r="A990" s="19"/>
      <c r="B990" s="18"/>
      <c r="C990" s="18"/>
      <c r="D990" s="18"/>
      <c r="E990" s="99"/>
      <c r="F990" s="99"/>
      <c r="G990" s="18"/>
      <c r="H990" s="18"/>
      <c r="I990" s="18"/>
      <c r="J990" s="18"/>
      <c r="K990" s="18"/>
      <c r="L990" s="18"/>
      <c r="M990" s="18"/>
      <c r="N990" s="18"/>
      <c r="O990" s="18"/>
      <c r="P990" s="18"/>
      <c r="Q990" s="18"/>
      <c r="R990" s="18"/>
      <c r="S990" s="18"/>
      <c r="T990" s="20"/>
      <c r="U990" s="20"/>
      <c r="V990" s="18"/>
      <c r="W990" s="18"/>
      <c r="X990" s="18"/>
      <c r="Y990" s="18"/>
      <c r="Z990" s="18"/>
      <c r="AA990" s="18"/>
      <c r="AB990" s="18"/>
      <c r="AC990" s="18"/>
      <c r="AD990" s="18"/>
      <c r="AE990" s="18"/>
      <c r="AF990" s="18"/>
      <c r="AG990" s="18"/>
      <c r="AH990" s="18"/>
      <c r="AI990" s="18"/>
      <c r="AJ990" s="18"/>
      <c r="AK990" s="18"/>
      <c r="AL990" s="18"/>
      <c r="AM990" s="18"/>
      <c r="AN990" s="18"/>
      <c r="AO990" s="18"/>
      <c r="AP990" s="18"/>
      <c r="AQ990" s="18"/>
      <c r="AR990" s="18"/>
      <c r="AS990" s="18"/>
      <c r="AT990" s="18"/>
      <c r="AU990" s="18"/>
      <c r="AV990" s="18"/>
      <c r="AW990" s="18"/>
      <c r="AX990" s="18"/>
      <c r="AY990" s="18"/>
      <c r="AZ990" s="18"/>
    </row>
    <row r="991" spans="1:52" ht="9.75" customHeight="1">
      <c r="A991" s="19"/>
      <c r="B991" s="18"/>
      <c r="C991" s="18"/>
      <c r="D991" s="18"/>
      <c r="E991" s="99"/>
      <c r="F991" s="99"/>
      <c r="G991" s="18"/>
      <c r="H991" s="18"/>
      <c r="I991" s="18"/>
      <c r="J991" s="18"/>
      <c r="K991" s="18"/>
      <c r="L991" s="18"/>
      <c r="M991" s="18"/>
      <c r="N991" s="18"/>
      <c r="O991" s="18"/>
      <c r="P991" s="18"/>
      <c r="Q991" s="18"/>
      <c r="R991" s="18"/>
      <c r="S991" s="18"/>
      <c r="T991" s="20"/>
      <c r="U991" s="20"/>
      <c r="V991" s="18"/>
      <c r="W991" s="18"/>
      <c r="X991" s="18"/>
      <c r="Y991" s="18"/>
      <c r="Z991" s="18"/>
      <c r="AA991" s="18"/>
      <c r="AB991" s="18"/>
      <c r="AC991" s="18"/>
      <c r="AD991" s="18"/>
      <c r="AE991" s="18"/>
      <c r="AF991" s="18"/>
      <c r="AG991" s="18"/>
      <c r="AH991" s="18"/>
      <c r="AI991" s="18"/>
      <c r="AJ991" s="18"/>
      <c r="AK991" s="18"/>
      <c r="AL991" s="18"/>
      <c r="AM991" s="18"/>
      <c r="AN991" s="18"/>
      <c r="AO991" s="18"/>
      <c r="AP991" s="18"/>
      <c r="AQ991" s="18"/>
      <c r="AR991" s="18"/>
      <c r="AS991" s="18"/>
      <c r="AT991" s="18"/>
      <c r="AU991" s="18"/>
      <c r="AV991" s="18"/>
      <c r="AW991" s="18"/>
      <c r="AX991" s="18"/>
      <c r="AY991" s="18"/>
      <c r="AZ991" s="18"/>
    </row>
    <row r="992" spans="1:52" ht="9.75" customHeight="1">
      <c r="A992" s="19"/>
      <c r="B992" s="18"/>
      <c r="C992" s="18"/>
      <c r="D992" s="18"/>
      <c r="E992" s="99"/>
      <c r="F992" s="99"/>
      <c r="G992" s="18"/>
      <c r="H992" s="18"/>
      <c r="I992" s="18"/>
      <c r="J992" s="18"/>
      <c r="K992" s="18"/>
      <c r="L992" s="18"/>
      <c r="M992" s="18"/>
      <c r="N992" s="18"/>
      <c r="O992" s="18"/>
      <c r="P992" s="18"/>
      <c r="Q992" s="18"/>
      <c r="R992" s="18"/>
      <c r="S992" s="18"/>
      <c r="T992" s="20"/>
      <c r="U992" s="20"/>
      <c r="V992" s="18"/>
      <c r="W992" s="18"/>
      <c r="X992" s="18"/>
      <c r="Y992" s="18"/>
      <c r="Z992" s="18"/>
      <c r="AA992" s="18"/>
      <c r="AB992" s="18"/>
      <c r="AC992" s="18"/>
      <c r="AD992" s="18"/>
      <c r="AE992" s="18"/>
      <c r="AF992" s="18"/>
      <c r="AG992" s="18"/>
      <c r="AH992" s="18"/>
      <c r="AI992" s="18"/>
      <c r="AJ992" s="18"/>
      <c r="AK992" s="18"/>
      <c r="AL992" s="18"/>
      <c r="AM992" s="18"/>
      <c r="AN992" s="18"/>
      <c r="AO992" s="18"/>
      <c r="AP992" s="18"/>
      <c r="AQ992" s="18"/>
      <c r="AR992" s="18"/>
      <c r="AS992" s="18"/>
      <c r="AT992" s="18"/>
      <c r="AU992" s="18"/>
      <c r="AV992" s="18"/>
      <c r="AW992" s="18"/>
      <c r="AX992" s="18"/>
      <c r="AY992" s="18"/>
      <c r="AZ992" s="18"/>
    </row>
    <row r="993" spans="1:52" ht="9.75" customHeight="1">
      <c r="A993" s="19"/>
      <c r="B993" s="18"/>
      <c r="C993" s="18"/>
      <c r="D993" s="18"/>
      <c r="E993" s="99"/>
      <c r="F993" s="99"/>
      <c r="G993" s="18"/>
      <c r="H993" s="18"/>
      <c r="I993" s="18"/>
      <c r="J993" s="18"/>
      <c r="K993" s="18"/>
      <c r="L993" s="18"/>
      <c r="M993" s="18"/>
      <c r="N993" s="18"/>
      <c r="O993" s="18"/>
      <c r="P993" s="18"/>
      <c r="Q993" s="18"/>
      <c r="R993" s="18"/>
      <c r="S993" s="18"/>
      <c r="T993" s="20"/>
      <c r="U993" s="20"/>
      <c r="V993" s="18"/>
      <c r="W993" s="18"/>
      <c r="X993" s="18"/>
      <c r="Y993" s="18"/>
      <c r="Z993" s="18"/>
      <c r="AA993" s="18"/>
      <c r="AB993" s="18"/>
      <c r="AC993" s="18"/>
      <c r="AD993" s="18"/>
      <c r="AE993" s="18"/>
      <c r="AF993" s="18"/>
      <c r="AG993" s="18"/>
      <c r="AH993" s="18"/>
      <c r="AI993" s="18"/>
      <c r="AJ993" s="18"/>
      <c r="AK993" s="18"/>
      <c r="AL993" s="18"/>
      <c r="AM993" s="18"/>
      <c r="AN993" s="18"/>
      <c r="AO993" s="18"/>
      <c r="AP993" s="18"/>
      <c r="AQ993" s="18"/>
      <c r="AR993" s="18"/>
      <c r="AS993" s="18"/>
      <c r="AT993" s="18"/>
      <c r="AU993" s="18"/>
      <c r="AV993" s="18"/>
      <c r="AW993" s="18"/>
      <c r="AX993" s="18"/>
      <c r="AY993" s="18"/>
      <c r="AZ993" s="18"/>
    </row>
    <row r="994" spans="1:52" ht="9.75" customHeight="1">
      <c r="A994" s="19"/>
      <c r="B994" s="18"/>
      <c r="C994" s="18"/>
      <c r="D994" s="18"/>
      <c r="E994" s="99"/>
      <c r="F994" s="99"/>
      <c r="G994" s="18"/>
      <c r="H994" s="18"/>
      <c r="I994" s="18"/>
      <c r="J994" s="18"/>
      <c r="K994" s="18"/>
      <c r="L994" s="18"/>
      <c r="M994" s="18"/>
      <c r="N994" s="18"/>
      <c r="O994" s="18"/>
      <c r="P994" s="18"/>
      <c r="Q994" s="18"/>
      <c r="R994" s="18"/>
      <c r="S994" s="18"/>
      <c r="T994" s="20"/>
      <c r="U994" s="20"/>
      <c r="V994" s="18"/>
      <c r="W994" s="18"/>
      <c r="X994" s="18"/>
      <c r="Y994" s="18"/>
      <c r="Z994" s="18"/>
      <c r="AA994" s="18"/>
      <c r="AB994" s="18"/>
      <c r="AC994" s="18"/>
      <c r="AD994" s="18"/>
      <c r="AE994" s="18"/>
      <c r="AF994" s="18"/>
      <c r="AG994" s="18"/>
      <c r="AH994" s="18"/>
      <c r="AI994" s="18"/>
      <c r="AJ994" s="18"/>
      <c r="AK994" s="18"/>
      <c r="AL994" s="18"/>
      <c r="AM994" s="18"/>
      <c r="AN994" s="18"/>
      <c r="AO994" s="18"/>
      <c r="AP994" s="18"/>
      <c r="AQ994" s="18"/>
      <c r="AR994" s="18"/>
      <c r="AS994" s="18"/>
      <c r="AT994" s="18"/>
      <c r="AU994" s="18"/>
      <c r="AV994" s="18"/>
      <c r="AW994" s="18"/>
      <c r="AX994" s="18"/>
      <c r="AY994" s="18"/>
      <c r="AZ994" s="18"/>
    </row>
    <row r="995" spans="1:52" ht="9.75" customHeight="1">
      <c r="A995" s="19"/>
      <c r="B995" s="18"/>
      <c r="C995" s="18"/>
      <c r="D995" s="18"/>
      <c r="E995" s="99"/>
      <c r="F995" s="99"/>
      <c r="G995" s="18"/>
      <c r="H995" s="18"/>
      <c r="I995" s="18"/>
      <c r="J995" s="18"/>
      <c r="K995" s="18"/>
      <c r="L995" s="18"/>
      <c r="M995" s="18"/>
      <c r="N995" s="18"/>
      <c r="O995" s="18"/>
      <c r="P995" s="18"/>
      <c r="Q995" s="18"/>
      <c r="R995" s="18"/>
      <c r="S995" s="18"/>
      <c r="T995" s="20"/>
      <c r="U995" s="20"/>
      <c r="V995" s="18"/>
      <c r="W995" s="18"/>
      <c r="X995" s="18"/>
      <c r="Y995" s="18"/>
      <c r="Z995" s="18"/>
      <c r="AA995" s="18"/>
      <c r="AB995" s="18"/>
      <c r="AC995" s="18"/>
      <c r="AD995" s="18"/>
      <c r="AE995" s="18"/>
      <c r="AF995" s="18"/>
      <c r="AG995" s="18"/>
      <c r="AH995" s="18"/>
      <c r="AI995" s="18"/>
      <c r="AJ995" s="18"/>
      <c r="AK995" s="18"/>
      <c r="AL995" s="18"/>
      <c r="AM995" s="18"/>
      <c r="AN995" s="18"/>
      <c r="AO995" s="18"/>
      <c r="AP995" s="18"/>
      <c r="AQ995" s="18"/>
      <c r="AR995" s="18"/>
      <c r="AS995" s="18"/>
      <c r="AT995" s="18"/>
      <c r="AU995" s="18"/>
      <c r="AV995" s="18"/>
      <c r="AW995" s="18"/>
      <c r="AX995" s="18"/>
      <c r="AY995" s="18"/>
      <c r="AZ995" s="18"/>
    </row>
    <row r="996" spans="1:52" ht="9.75" customHeight="1">
      <c r="A996" s="19"/>
      <c r="B996" s="18"/>
      <c r="C996" s="18"/>
      <c r="D996" s="18"/>
      <c r="E996" s="99"/>
      <c r="F996" s="99"/>
      <c r="G996" s="18"/>
      <c r="H996" s="18"/>
      <c r="I996" s="18"/>
      <c r="J996" s="18"/>
      <c r="K996" s="18"/>
      <c r="L996" s="18"/>
      <c r="M996" s="18"/>
      <c r="N996" s="18"/>
      <c r="O996" s="18"/>
      <c r="P996" s="18"/>
      <c r="Q996" s="18"/>
      <c r="R996" s="18"/>
      <c r="S996" s="18"/>
      <c r="T996" s="20"/>
      <c r="U996" s="20"/>
      <c r="V996" s="18"/>
      <c r="W996" s="18"/>
      <c r="X996" s="18"/>
      <c r="Y996" s="18"/>
      <c r="Z996" s="18"/>
      <c r="AA996" s="18"/>
      <c r="AB996" s="18"/>
      <c r="AC996" s="18"/>
      <c r="AD996" s="18"/>
      <c r="AE996" s="18"/>
      <c r="AF996" s="18"/>
      <c r="AG996" s="18"/>
      <c r="AH996" s="18"/>
      <c r="AI996" s="18"/>
      <c r="AJ996" s="18"/>
      <c r="AK996" s="18"/>
      <c r="AL996" s="18"/>
      <c r="AM996" s="18"/>
      <c r="AN996" s="18"/>
      <c r="AO996" s="18"/>
      <c r="AP996" s="18"/>
      <c r="AQ996" s="18"/>
      <c r="AR996" s="18"/>
      <c r="AS996" s="18"/>
      <c r="AT996" s="18"/>
      <c r="AU996" s="18"/>
      <c r="AV996" s="18"/>
      <c r="AW996" s="18"/>
      <c r="AX996" s="18"/>
      <c r="AY996" s="18"/>
      <c r="AZ996" s="18"/>
    </row>
    <row r="997" spans="1:52" ht="9.75" customHeight="1">
      <c r="A997" s="19"/>
      <c r="B997" s="18"/>
      <c r="C997" s="18"/>
      <c r="D997" s="18"/>
      <c r="E997" s="99"/>
      <c r="F997" s="99"/>
      <c r="G997" s="18"/>
      <c r="H997" s="18"/>
      <c r="I997" s="18"/>
      <c r="J997" s="18"/>
      <c r="K997" s="18"/>
      <c r="L997" s="18"/>
      <c r="M997" s="18"/>
      <c r="N997" s="18"/>
      <c r="O997" s="18"/>
      <c r="P997" s="18"/>
      <c r="Q997" s="18"/>
      <c r="R997" s="18"/>
      <c r="S997" s="18"/>
      <c r="T997" s="20"/>
      <c r="U997" s="20"/>
      <c r="V997" s="18"/>
      <c r="W997" s="18"/>
      <c r="X997" s="18"/>
      <c r="Y997" s="18"/>
      <c r="Z997" s="18"/>
      <c r="AA997" s="18"/>
      <c r="AB997" s="18"/>
      <c r="AC997" s="18"/>
      <c r="AD997" s="18"/>
      <c r="AE997" s="18"/>
      <c r="AF997" s="18"/>
      <c r="AG997" s="18"/>
      <c r="AH997" s="18"/>
      <c r="AI997" s="18"/>
      <c r="AJ997" s="18"/>
      <c r="AK997" s="18"/>
      <c r="AL997" s="18"/>
      <c r="AM997" s="18"/>
      <c r="AN997" s="18"/>
      <c r="AO997" s="18"/>
      <c r="AP997" s="18"/>
      <c r="AQ997" s="18"/>
      <c r="AR997" s="18"/>
      <c r="AS997" s="18"/>
      <c r="AT997" s="18"/>
      <c r="AU997" s="18"/>
      <c r="AV997" s="18"/>
      <c r="AW997" s="18"/>
      <c r="AX997" s="18"/>
      <c r="AY997" s="18"/>
      <c r="AZ997" s="18"/>
    </row>
    <row r="998" spans="1:52" ht="9.75" customHeight="1">
      <c r="A998" s="19"/>
      <c r="B998" s="18"/>
      <c r="C998" s="18"/>
      <c r="D998" s="18"/>
      <c r="E998" s="99"/>
      <c r="F998" s="99"/>
      <c r="G998" s="18"/>
      <c r="H998" s="18"/>
      <c r="I998" s="18"/>
      <c r="J998" s="18"/>
      <c r="K998" s="18"/>
      <c r="L998" s="18"/>
      <c r="M998" s="18"/>
      <c r="N998" s="18"/>
      <c r="O998" s="18"/>
      <c r="P998" s="18"/>
      <c r="Q998" s="18"/>
      <c r="R998" s="18"/>
      <c r="S998" s="18"/>
      <c r="T998" s="20"/>
      <c r="U998" s="20"/>
      <c r="V998" s="18"/>
      <c r="W998" s="18"/>
      <c r="X998" s="18"/>
      <c r="Y998" s="18"/>
      <c r="Z998" s="18"/>
      <c r="AA998" s="18"/>
      <c r="AB998" s="18"/>
      <c r="AC998" s="18"/>
      <c r="AD998" s="18"/>
      <c r="AE998" s="18"/>
      <c r="AF998" s="18"/>
      <c r="AG998" s="18"/>
      <c r="AH998" s="18"/>
      <c r="AI998" s="18"/>
      <c r="AJ998" s="18"/>
      <c r="AK998" s="18"/>
      <c r="AL998" s="18"/>
      <c r="AM998" s="18"/>
      <c r="AN998" s="18"/>
      <c r="AO998" s="18"/>
      <c r="AP998" s="18"/>
      <c r="AQ998" s="18"/>
      <c r="AR998" s="18"/>
      <c r="AS998" s="18"/>
      <c r="AT998" s="18"/>
      <c r="AU998" s="18"/>
      <c r="AV998" s="18"/>
      <c r="AW998" s="18"/>
      <c r="AX998" s="18"/>
      <c r="AY998" s="18"/>
      <c r="AZ998" s="18"/>
    </row>
    <row r="999" spans="1:52" ht="9.75" customHeight="1">
      <c r="A999" s="19"/>
      <c r="B999" s="18"/>
      <c r="C999" s="18"/>
      <c r="D999" s="18"/>
      <c r="E999" s="99"/>
      <c r="F999" s="99"/>
      <c r="G999" s="18"/>
      <c r="H999" s="18"/>
      <c r="I999" s="18"/>
      <c r="J999" s="18"/>
      <c r="K999" s="18"/>
      <c r="L999" s="18"/>
      <c r="M999" s="18"/>
      <c r="N999" s="18"/>
      <c r="O999" s="18"/>
      <c r="P999" s="18"/>
      <c r="Q999" s="18"/>
      <c r="R999" s="18"/>
      <c r="S999" s="18"/>
      <c r="T999" s="20"/>
      <c r="U999" s="20"/>
      <c r="V999" s="18"/>
      <c r="W999" s="18"/>
      <c r="X999" s="18"/>
      <c r="Y999" s="18"/>
      <c r="Z999" s="18"/>
      <c r="AA999" s="18"/>
      <c r="AB999" s="18"/>
      <c r="AC999" s="18"/>
      <c r="AD999" s="18"/>
      <c r="AE999" s="18"/>
      <c r="AF999" s="18"/>
      <c r="AG999" s="18"/>
      <c r="AH999" s="18"/>
      <c r="AI999" s="18"/>
      <c r="AJ999" s="18"/>
      <c r="AK999" s="18"/>
      <c r="AL999" s="18"/>
      <c r="AM999" s="18"/>
      <c r="AN999" s="18"/>
      <c r="AO999" s="18"/>
      <c r="AP999" s="18"/>
      <c r="AQ999" s="18"/>
      <c r="AR999" s="18"/>
      <c r="AS999" s="18"/>
      <c r="AT999" s="18"/>
      <c r="AU999" s="18"/>
      <c r="AV999" s="18"/>
      <c r="AW999" s="18"/>
      <c r="AX999" s="18"/>
      <c r="AY999" s="18"/>
      <c r="AZ999" s="18"/>
    </row>
    <row r="1000" spans="1:52" ht="9.75" customHeight="1">
      <c r="A1000" s="19"/>
      <c r="B1000" s="18"/>
      <c r="C1000" s="18"/>
      <c r="D1000" s="18"/>
      <c r="E1000" s="99"/>
      <c r="F1000" s="99"/>
      <c r="G1000" s="18"/>
      <c r="H1000" s="18"/>
      <c r="I1000" s="18"/>
      <c r="J1000" s="18"/>
      <c r="K1000" s="18"/>
      <c r="L1000" s="18"/>
      <c r="M1000" s="18"/>
      <c r="N1000" s="18"/>
      <c r="O1000" s="18"/>
      <c r="P1000" s="18"/>
      <c r="Q1000" s="18"/>
      <c r="R1000" s="18"/>
      <c r="S1000" s="18"/>
      <c r="T1000" s="20"/>
      <c r="U1000" s="20"/>
      <c r="V1000" s="18"/>
      <c r="W1000" s="18"/>
      <c r="X1000" s="18"/>
      <c r="Y1000" s="18"/>
      <c r="Z1000" s="18"/>
      <c r="AA1000" s="18"/>
      <c r="AB1000" s="18"/>
      <c r="AC1000" s="18"/>
      <c r="AD1000" s="18"/>
      <c r="AE1000" s="18"/>
      <c r="AF1000" s="18"/>
      <c r="AG1000" s="18"/>
      <c r="AH1000" s="18"/>
      <c r="AI1000" s="18"/>
      <c r="AJ1000" s="18"/>
      <c r="AK1000" s="18"/>
      <c r="AL1000" s="18"/>
      <c r="AM1000" s="18"/>
      <c r="AN1000" s="18"/>
      <c r="AO1000" s="18"/>
      <c r="AP1000" s="18"/>
      <c r="AQ1000" s="18"/>
      <c r="AR1000" s="18"/>
      <c r="AS1000" s="18"/>
      <c r="AT1000" s="18"/>
      <c r="AU1000" s="18"/>
      <c r="AV1000" s="18"/>
      <c r="AW1000" s="18"/>
      <c r="AX1000" s="18"/>
      <c r="AY1000" s="18"/>
      <c r="AZ1000" s="18"/>
    </row>
    <row r="1001" spans="1:52" ht="9.75" customHeight="1">
      <c r="A1001" s="19"/>
      <c r="B1001" s="18"/>
      <c r="C1001" s="18"/>
      <c r="D1001" s="18"/>
      <c r="E1001" s="99"/>
      <c r="F1001" s="99"/>
      <c r="G1001" s="18"/>
      <c r="H1001" s="18"/>
      <c r="I1001" s="18"/>
      <c r="J1001" s="18"/>
      <c r="K1001" s="18"/>
      <c r="L1001" s="18"/>
      <c r="M1001" s="18"/>
      <c r="N1001" s="18"/>
      <c r="O1001" s="18"/>
      <c r="P1001" s="18"/>
      <c r="Q1001" s="18"/>
      <c r="R1001" s="18"/>
      <c r="S1001" s="18"/>
      <c r="T1001" s="20"/>
      <c r="U1001" s="20"/>
      <c r="V1001" s="18"/>
      <c r="W1001" s="18"/>
      <c r="X1001" s="18"/>
      <c r="Y1001" s="18"/>
      <c r="Z1001" s="18"/>
      <c r="AA1001" s="18"/>
      <c r="AB1001" s="18"/>
      <c r="AC1001" s="18"/>
      <c r="AD1001" s="18"/>
      <c r="AE1001" s="18"/>
      <c r="AF1001" s="18"/>
      <c r="AG1001" s="18"/>
      <c r="AH1001" s="18"/>
      <c r="AI1001" s="18"/>
      <c r="AJ1001" s="18"/>
      <c r="AK1001" s="18"/>
      <c r="AL1001" s="18"/>
      <c r="AM1001" s="18"/>
      <c r="AN1001" s="18"/>
      <c r="AO1001" s="18"/>
      <c r="AP1001" s="18"/>
      <c r="AQ1001" s="18"/>
      <c r="AR1001" s="18"/>
      <c r="AS1001" s="18"/>
      <c r="AT1001" s="18"/>
      <c r="AU1001" s="18"/>
      <c r="AV1001" s="18"/>
      <c r="AW1001" s="18"/>
      <c r="AX1001" s="18"/>
      <c r="AY1001" s="18"/>
      <c r="AZ1001" s="18"/>
    </row>
    <row r="1002" spans="1:52" ht="9.75" customHeight="1">
      <c r="A1002" s="19"/>
      <c r="B1002" s="18"/>
      <c r="C1002" s="18"/>
      <c r="D1002" s="18"/>
      <c r="E1002" s="99"/>
      <c r="F1002" s="99"/>
      <c r="G1002" s="18"/>
      <c r="H1002" s="18"/>
      <c r="I1002" s="18"/>
      <c r="J1002" s="18"/>
      <c r="K1002" s="18"/>
      <c r="L1002" s="18"/>
      <c r="M1002" s="18"/>
      <c r="N1002" s="18"/>
      <c r="O1002" s="18"/>
      <c r="P1002" s="18"/>
      <c r="Q1002" s="18"/>
      <c r="R1002" s="18"/>
      <c r="S1002" s="18"/>
      <c r="T1002" s="20"/>
      <c r="U1002" s="20"/>
      <c r="V1002" s="18"/>
      <c r="W1002" s="18"/>
      <c r="X1002" s="18"/>
      <c r="Y1002" s="18"/>
      <c r="Z1002" s="18"/>
      <c r="AA1002" s="18"/>
      <c r="AB1002" s="18"/>
      <c r="AC1002" s="18"/>
      <c r="AD1002" s="18"/>
      <c r="AE1002" s="18"/>
      <c r="AF1002" s="18"/>
      <c r="AG1002" s="18"/>
      <c r="AH1002" s="18"/>
      <c r="AI1002" s="18"/>
      <c r="AJ1002" s="18"/>
      <c r="AK1002" s="18"/>
      <c r="AL1002" s="18"/>
      <c r="AM1002" s="18"/>
      <c r="AN1002" s="18"/>
      <c r="AO1002" s="18"/>
      <c r="AP1002" s="18"/>
      <c r="AQ1002" s="18"/>
      <c r="AR1002" s="18"/>
      <c r="AS1002" s="18"/>
      <c r="AT1002" s="18"/>
      <c r="AU1002" s="18"/>
      <c r="AV1002" s="18"/>
      <c r="AW1002" s="18"/>
      <c r="AX1002" s="18"/>
      <c r="AY1002" s="18"/>
      <c r="AZ1002" s="18"/>
    </row>
    <row r="1003" spans="1:52" ht="9.75" customHeight="1">
      <c r="A1003" s="19"/>
      <c r="B1003" s="18"/>
      <c r="C1003" s="18"/>
      <c r="D1003" s="18"/>
      <c r="E1003" s="99"/>
      <c r="F1003" s="99"/>
      <c r="G1003" s="18"/>
      <c r="H1003" s="18"/>
      <c r="I1003" s="18"/>
      <c r="J1003" s="18"/>
      <c r="K1003" s="18"/>
      <c r="L1003" s="18"/>
      <c r="M1003" s="18"/>
      <c r="N1003" s="18"/>
      <c r="O1003" s="18"/>
      <c r="P1003" s="18"/>
      <c r="Q1003" s="18"/>
      <c r="R1003" s="18"/>
      <c r="S1003" s="18"/>
      <c r="T1003" s="20"/>
      <c r="U1003" s="20"/>
      <c r="V1003" s="18"/>
      <c r="W1003" s="18"/>
      <c r="X1003" s="18"/>
      <c r="Y1003" s="18"/>
      <c r="Z1003" s="18"/>
      <c r="AA1003" s="18"/>
      <c r="AB1003" s="18"/>
      <c r="AC1003" s="18"/>
      <c r="AD1003" s="18"/>
      <c r="AE1003" s="18"/>
      <c r="AF1003" s="18"/>
      <c r="AG1003" s="18"/>
      <c r="AH1003" s="18"/>
      <c r="AI1003" s="18"/>
      <c r="AJ1003" s="18"/>
      <c r="AK1003" s="18"/>
      <c r="AL1003" s="18"/>
      <c r="AM1003" s="18"/>
      <c r="AN1003" s="18"/>
      <c r="AO1003" s="18"/>
      <c r="AP1003" s="18"/>
      <c r="AQ1003" s="18"/>
      <c r="AR1003" s="18"/>
      <c r="AS1003" s="18"/>
      <c r="AT1003" s="18"/>
      <c r="AU1003" s="18"/>
      <c r="AV1003" s="18"/>
      <c r="AW1003" s="18"/>
      <c r="AX1003" s="18"/>
      <c r="AY1003" s="18"/>
      <c r="AZ1003" s="18"/>
    </row>
    <row r="1004" spans="1:52" ht="9.75" customHeight="1">
      <c r="A1004" s="19"/>
      <c r="B1004" s="18"/>
      <c r="C1004" s="18"/>
      <c r="D1004" s="18"/>
      <c r="E1004" s="99"/>
      <c r="F1004" s="99"/>
      <c r="G1004" s="18"/>
      <c r="H1004" s="18"/>
      <c r="I1004" s="18"/>
      <c r="J1004" s="18"/>
      <c r="K1004" s="18"/>
      <c r="L1004" s="18"/>
      <c r="M1004" s="18"/>
      <c r="N1004" s="18"/>
      <c r="O1004" s="18"/>
      <c r="P1004" s="18"/>
      <c r="Q1004" s="18"/>
      <c r="R1004" s="18"/>
      <c r="S1004" s="18"/>
      <c r="T1004" s="20"/>
      <c r="U1004" s="20"/>
      <c r="V1004" s="18"/>
      <c r="W1004" s="18"/>
      <c r="X1004" s="18"/>
      <c r="Y1004" s="18"/>
      <c r="Z1004" s="18"/>
      <c r="AA1004" s="18"/>
      <c r="AB1004" s="18"/>
      <c r="AC1004" s="18"/>
      <c r="AD1004" s="18"/>
      <c r="AE1004" s="18"/>
      <c r="AF1004" s="18"/>
      <c r="AG1004" s="18"/>
      <c r="AH1004" s="18"/>
      <c r="AI1004" s="18"/>
      <c r="AJ1004" s="18"/>
      <c r="AK1004" s="18"/>
      <c r="AL1004" s="18"/>
      <c r="AM1004" s="18"/>
      <c r="AN1004" s="18"/>
      <c r="AO1004" s="18"/>
      <c r="AP1004" s="18"/>
      <c r="AQ1004" s="18"/>
      <c r="AR1004" s="18"/>
      <c r="AS1004" s="18"/>
      <c r="AT1004" s="18"/>
      <c r="AU1004" s="18"/>
      <c r="AV1004" s="18"/>
      <c r="AW1004" s="18"/>
      <c r="AX1004" s="18"/>
      <c r="AY1004" s="18"/>
      <c r="AZ1004" s="18"/>
    </row>
    <row r="1005" spans="1:52" ht="9.75" customHeight="1">
      <c r="A1005" s="19"/>
      <c r="B1005" s="18"/>
      <c r="C1005" s="18"/>
      <c r="D1005" s="18"/>
      <c r="E1005" s="99"/>
      <c r="F1005" s="99"/>
      <c r="G1005" s="18"/>
      <c r="H1005" s="18"/>
      <c r="I1005" s="18"/>
      <c r="J1005" s="18"/>
      <c r="K1005" s="18"/>
      <c r="L1005" s="18"/>
      <c r="M1005" s="18"/>
      <c r="N1005" s="18"/>
      <c r="O1005" s="18"/>
      <c r="P1005" s="18"/>
      <c r="Q1005" s="18"/>
      <c r="R1005" s="18"/>
      <c r="S1005" s="18"/>
      <c r="T1005" s="20"/>
      <c r="U1005" s="20"/>
      <c r="V1005" s="18"/>
      <c r="W1005" s="18"/>
      <c r="X1005" s="18"/>
      <c r="Y1005" s="18"/>
      <c r="Z1005" s="18"/>
      <c r="AA1005" s="18"/>
      <c r="AB1005" s="18"/>
      <c r="AC1005" s="18"/>
      <c r="AD1005" s="18"/>
      <c r="AE1005" s="18"/>
      <c r="AF1005" s="18"/>
      <c r="AG1005" s="18"/>
      <c r="AH1005" s="18"/>
      <c r="AI1005" s="18"/>
      <c r="AJ1005" s="18"/>
      <c r="AK1005" s="18"/>
      <c r="AL1005" s="18"/>
      <c r="AM1005" s="18"/>
      <c r="AN1005" s="18"/>
      <c r="AO1005" s="18"/>
      <c r="AP1005" s="18"/>
      <c r="AQ1005" s="18"/>
      <c r="AR1005" s="18"/>
      <c r="AS1005" s="18"/>
      <c r="AT1005" s="18"/>
      <c r="AU1005" s="18"/>
      <c r="AV1005" s="18"/>
      <c r="AW1005" s="18"/>
      <c r="AX1005" s="18"/>
      <c r="AY1005" s="18"/>
      <c r="AZ1005" s="18"/>
    </row>
    <row r="1006" spans="1:52" ht="9.75" customHeight="1">
      <c r="A1006" s="19"/>
      <c r="B1006" s="18"/>
      <c r="C1006" s="18"/>
      <c r="D1006" s="18"/>
      <c r="E1006" s="99"/>
      <c r="F1006" s="99"/>
      <c r="G1006" s="18"/>
      <c r="H1006" s="18"/>
      <c r="I1006" s="18"/>
      <c r="J1006" s="18"/>
      <c r="K1006" s="18"/>
      <c r="L1006" s="18"/>
      <c r="M1006" s="18"/>
      <c r="N1006" s="18"/>
      <c r="O1006" s="18"/>
      <c r="P1006" s="18"/>
      <c r="Q1006" s="18"/>
      <c r="R1006" s="18"/>
      <c r="S1006" s="18"/>
      <c r="T1006" s="20"/>
      <c r="U1006" s="20"/>
      <c r="V1006" s="18"/>
      <c r="W1006" s="18"/>
      <c r="X1006" s="18"/>
      <c r="Y1006" s="18"/>
      <c r="Z1006" s="18"/>
      <c r="AA1006" s="18"/>
      <c r="AB1006" s="18"/>
      <c r="AC1006" s="18"/>
      <c r="AD1006" s="18"/>
      <c r="AE1006" s="18"/>
      <c r="AF1006" s="18"/>
      <c r="AG1006" s="18"/>
      <c r="AH1006" s="18"/>
      <c r="AI1006" s="18"/>
      <c r="AJ1006" s="18"/>
      <c r="AK1006" s="18"/>
      <c r="AL1006" s="18"/>
      <c r="AM1006" s="18"/>
      <c r="AN1006" s="18"/>
      <c r="AO1006" s="18"/>
      <c r="AP1006" s="18"/>
      <c r="AQ1006" s="18"/>
      <c r="AR1006" s="18"/>
      <c r="AS1006" s="18"/>
      <c r="AT1006" s="18"/>
      <c r="AU1006" s="18"/>
      <c r="AV1006" s="18"/>
      <c r="AW1006" s="18"/>
      <c r="AX1006" s="18"/>
      <c r="AY1006" s="18"/>
      <c r="AZ1006" s="18"/>
    </row>
    <row r="1007" spans="1:52" ht="9.75" customHeight="1">
      <c r="A1007" s="19"/>
      <c r="B1007" s="18"/>
      <c r="C1007" s="18"/>
      <c r="D1007" s="18"/>
      <c r="E1007" s="99"/>
      <c r="F1007" s="99"/>
      <c r="G1007" s="18"/>
      <c r="H1007" s="18"/>
      <c r="I1007" s="18"/>
      <c r="J1007" s="18"/>
      <c r="K1007" s="18"/>
      <c r="L1007" s="18"/>
      <c r="M1007" s="18"/>
      <c r="N1007" s="18"/>
      <c r="O1007" s="18"/>
      <c r="P1007" s="18"/>
      <c r="Q1007" s="18"/>
      <c r="R1007" s="18"/>
      <c r="S1007" s="18"/>
      <c r="T1007" s="20"/>
      <c r="U1007" s="20"/>
      <c r="V1007" s="18"/>
      <c r="W1007" s="18"/>
      <c r="X1007" s="18"/>
      <c r="Y1007" s="18"/>
      <c r="Z1007" s="18"/>
      <c r="AA1007" s="18"/>
      <c r="AB1007" s="18"/>
      <c r="AC1007" s="18"/>
      <c r="AD1007" s="18"/>
      <c r="AE1007" s="18"/>
      <c r="AF1007" s="18"/>
      <c r="AG1007" s="18"/>
      <c r="AH1007" s="18"/>
      <c r="AI1007" s="18"/>
      <c r="AJ1007" s="18"/>
      <c r="AK1007" s="18"/>
      <c r="AL1007" s="18"/>
      <c r="AM1007" s="18"/>
      <c r="AN1007" s="18"/>
      <c r="AO1007" s="18"/>
      <c r="AP1007" s="18"/>
      <c r="AQ1007" s="18"/>
      <c r="AR1007" s="18"/>
      <c r="AS1007" s="18"/>
      <c r="AT1007" s="18"/>
      <c r="AU1007" s="18"/>
      <c r="AV1007" s="18"/>
      <c r="AW1007" s="18"/>
      <c r="AX1007" s="18"/>
      <c r="AY1007" s="18"/>
      <c r="AZ1007" s="18"/>
    </row>
    <row r="1008" spans="1:52" ht="9.75" customHeight="1">
      <c r="A1008" s="19"/>
      <c r="B1008" s="18"/>
      <c r="C1008" s="18"/>
      <c r="D1008" s="18"/>
      <c r="E1008" s="99"/>
      <c r="F1008" s="99"/>
      <c r="G1008" s="18"/>
      <c r="H1008" s="18"/>
      <c r="I1008" s="18"/>
      <c r="J1008" s="18"/>
      <c r="K1008" s="18"/>
      <c r="L1008" s="18"/>
      <c r="M1008" s="18"/>
      <c r="N1008" s="18"/>
      <c r="O1008" s="18"/>
      <c r="P1008" s="18"/>
      <c r="Q1008" s="18"/>
      <c r="R1008" s="18"/>
      <c r="S1008" s="18"/>
      <c r="T1008" s="20"/>
      <c r="U1008" s="20"/>
      <c r="V1008" s="18"/>
      <c r="W1008" s="18"/>
      <c r="X1008" s="18"/>
      <c r="Y1008" s="18"/>
      <c r="Z1008" s="18"/>
      <c r="AA1008" s="18"/>
      <c r="AB1008" s="18"/>
      <c r="AC1008" s="18"/>
      <c r="AD1008" s="18"/>
      <c r="AE1008" s="18"/>
      <c r="AF1008" s="18"/>
      <c r="AG1008" s="18"/>
      <c r="AH1008" s="18"/>
      <c r="AI1008" s="18"/>
      <c r="AJ1008" s="18"/>
      <c r="AK1008" s="18"/>
      <c r="AL1008" s="18"/>
      <c r="AM1008" s="18"/>
      <c r="AN1008" s="18"/>
      <c r="AO1008" s="18"/>
      <c r="AP1008" s="18"/>
      <c r="AQ1008" s="18"/>
      <c r="AR1008" s="18"/>
      <c r="AS1008" s="18"/>
      <c r="AT1008" s="18"/>
      <c r="AU1008" s="18"/>
      <c r="AV1008" s="18"/>
      <c r="AW1008" s="18"/>
      <c r="AX1008" s="18"/>
      <c r="AY1008" s="18"/>
      <c r="AZ1008" s="18"/>
    </row>
    <row r="1009" spans="1:52" ht="9.75" customHeight="1">
      <c r="A1009" s="19"/>
      <c r="B1009" s="18"/>
      <c r="C1009" s="18"/>
      <c r="D1009" s="18"/>
      <c r="E1009" s="99"/>
      <c r="F1009" s="99"/>
      <c r="G1009" s="18"/>
      <c r="H1009" s="18"/>
      <c r="I1009" s="18"/>
      <c r="J1009" s="18"/>
      <c r="K1009" s="18"/>
      <c r="L1009" s="18"/>
      <c r="M1009" s="18"/>
      <c r="N1009" s="18"/>
      <c r="O1009" s="18"/>
      <c r="P1009" s="18"/>
      <c r="Q1009" s="18"/>
      <c r="R1009" s="18"/>
      <c r="S1009" s="18"/>
      <c r="T1009" s="20"/>
      <c r="U1009" s="20"/>
      <c r="V1009" s="18"/>
      <c r="W1009" s="18"/>
      <c r="X1009" s="18"/>
      <c r="Y1009" s="18"/>
      <c r="Z1009" s="18"/>
      <c r="AA1009" s="18"/>
      <c r="AB1009" s="18"/>
      <c r="AC1009" s="18"/>
      <c r="AD1009" s="18"/>
      <c r="AE1009" s="18"/>
      <c r="AF1009" s="18"/>
      <c r="AG1009" s="18"/>
      <c r="AH1009" s="18"/>
      <c r="AI1009" s="18"/>
      <c r="AJ1009" s="18"/>
      <c r="AK1009" s="18"/>
      <c r="AL1009" s="18"/>
      <c r="AM1009" s="18"/>
      <c r="AN1009" s="18"/>
      <c r="AO1009" s="18"/>
      <c r="AP1009" s="18"/>
      <c r="AQ1009" s="18"/>
      <c r="AR1009" s="18"/>
      <c r="AS1009" s="18"/>
      <c r="AT1009" s="18"/>
      <c r="AU1009" s="18"/>
      <c r="AV1009" s="18"/>
      <c r="AW1009" s="18"/>
      <c r="AX1009" s="18"/>
      <c r="AY1009" s="18"/>
      <c r="AZ1009" s="18"/>
    </row>
    <row r="1010" spans="1:52" ht="9.75" customHeight="1">
      <c r="A1010" s="19"/>
      <c r="B1010" s="18"/>
      <c r="C1010" s="18"/>
      <c r="D1010" s="18"/>
      <c r="E1010" s="99"/>
      <c r="F1010" s="99"/>
      <c r="G1010" s="18"/>
      <c r="H1010" s="18"/>
      <c r="I1010" s="18"/>
      <c r="J1010" s="18"/>
      <c r="K1010" s="18"/>
      <c r="L1010" s="18"/>
      <c r="M1010" s="18"/>
      <c r="N1010" s="18"/>
      <c r="O1010" s="18"/>
      <c r="P1010" s="18"/>
      <c r="Q1010" s="18"/>
      <c r="R1010" s="18"/>
      <c r="S1010" s="18"/>
      <c r="T1010" s="20"/>
      <c r="U1010" s="20"/>
      <c r="V1010" s="18"/>
      <c r="W1010" s="18"/>
      <c r="X1010" s="18"/>
      <c r="Y1010" s="18"/>
      <c r="Z1010" s="18"/>
      <c r="AA1010" s="18"/>
      <c r="AB1010" s="18"/>
      <c r="AC1010" s="18"/>
      <c r="AD1010" s="18"/>
      <c r="AE1010" s="18"/>
      <c r="AF1010" s="18"/>
      <c r="AG1010" s="18"/>
      <c r="AH1010" s="18"/>
      <c r="AI1010" s="18"/>
      <c r="AJ1010" s="18"/>
      <c r="AK1010" s="18"/>
      <c r="AL1010" s="18"/>
      <c r="AM1010" s="18"/>
      <c r="AN1010" s="18"/>
      <c r="AO1010" s="18"/>
      <c r="AP1010" s="18"/>
      <c r="AQ1010" s="18"/>
      <c r="AR1010" s="18"/>
      <c r="AS1010" s="18"/>
      <c r="AT1010" s="18"/>
      <c r="AU1010" s="18"/>
      <c r="AV1010" s="18"/>
      <c r="AW1010" s="18"/>
      <c r="AX1010" s="18"/>
      <c r="AY1010" s="18"/>
      <c r="AZ1010" s="18"/>
    </row>
    <row r="1011" spans="1:52" ht="9.75" customHeight="1">
      <c r="A1011" s="19"/>
      <c r="B1011" s="18"/>
      <c r="C1011" s="18"/>
      <c r="D1011" s="18"/>
      <c r="E1011" s="99"/>
      <c r="F1011" s="99"/>
      <c r="G1011" s="18"/>
      <c r="H1011" s="18"/>
      <c r="I1011" s="18"/>
      <c r="J1011" s="18"/>
      <c r="K1011" s="18"/>
      <c r="L1011" s="18"/>
      <c r="M1011" s="18"/>
      <c r="N1011" s="18"/>
      <c r="O1011" s="18"/>
      <c r="P1011" s="18"/>
      <c r="Q1011" s="18"/>
      <c r="R1011" s="18"/>
      <c r="S1011" s="18"/>
      <c r="T1011" s="20"/>
      <c r="U1011" s="20"/>
      <c r="V1011" s="18"/>
      <c r="W1011" s="18"/>
      <c r="X1011" s="18"/>
      <c r="Y1011" s="18"/>
      <c r="Z1011" s="18"/>
      <c r="AA1011" s="18"/>
      <c r="AB1011" s="18"/>
      <c r="AC1011" s="18"/>
      <c r="AD1011" s="18"/>
      <c r="AE1011" s="18"/>
      <c r="AF1011" s="18"/>
      <c r="AG1011" s="18"/>
      <c r="AH1011" s="18"/>
      <c r="AI1011" s="18"/>
      <c r="AJ1011" s="18"/>
      <c r="AK1011" s="18"/>
      <c r="AL1011" s="18"/>
      <c r="AM1011" s="18"/>
      <c r="AN1011" s="18"/>
      <c r="AO1011" s="18"/>
      <c r="AP1011" s="18"/>
      <c r="AQ1011" s="18"/>
      <c r="AR1011" s="18"/>
      <c r="AS1011" s="18"/>
      <c r="AT1011" s="18"/>
      <c r="AU1011" s="18"/>
      <c r="AV1011" s="18"/>
      <c r="AW1011" s="18"/>
      <c r="AX1011" s="18"/>
      <c r="AY1011" s="18"/>
      <c r="AZ1011" s="18"/>
    </row>
  </sheetData>
  <mergeCells count="20">
    <mergeCell ref="G3:H3"/>
    <mergeCell ref="A1:P1"/>
    <mergeCell ref="A6:K6"/>
    <mergeCell ref="A5:AW5"/>
    <mergeCell ref="L6:T6"/>
    <mergeCell ref="AW1:AX1"/>
    <mergeCell ref="Q1:AG1"/>
    <mergeCell ref="AH1:AV1"/>
    <mergeCell ref="AR6:AY6"/>
    <mergeCell ref="U6:Y6"/>
    <mergeCell ref="AO7:AP7"/>
    <mergeCell ref="AM7:AN7"/>
    <mergeCell ref="Z6:AQ6"/>
    <mergeCell ref="AA7:AB7"/>
    <mergeCell ref="I3:N3"/>
    <mergeCell ref="AK7:AL7"/>
    <mergeCell ref="AE7:AF7"/>
    <mergeCell ref="AG7:AH7"/>
    <mergeCell ref="AI7:AJ7"/>
    <mergeCell ref="AC7:AD7"/>
  </mergeCells>
  <phoneticPr fontId="6" type="noConversion"/>
  <conditionalFormatting sqref="B8:AY8 B9:T18 W9:Y18 B40:AY40 B19:Y38 Z9:AY38">
    <cfRule type="expression" dxfId="57" priority="19">
      <formula>AND($A8&lt;&gt;"",B8="")</formula>
    </cfRule>
  </conditionalFormatting>
  <conditionalFormatting sqref="D2:D3">
    <cfRule type="expression" dxfId="56" priority="27">
      <formula>AND($A2&lt;&gt;"",D2="")</formula>
    </cfRule>
  </conditionalFormatting>
  <conditionalFormatting sqref="D3">
    <cfRule type="expression" dxfId="55" priority="25">
      <formula>D3=""</formula>
    </cfRule>
  </conditionalFormatting>
  <conditionalFormatting sqref="U9:V18">
    <cfRule type="expression" dxfId="54" priority="17">
      <formula>AND($A9&lt;&gt;"",U9="")</formula>
    </cfRule>
  </conditionalFormatting>
  <dataValidations xWindow="943" yWindow="805" count="37">
    <dataValidation type="list" allowBlank="1" showInputMessage="1" showErrorMessage="1" sqref="H9" xr:uid="{00000000-0002-0000-0100-000000000000}">
      <formula1>INDIRECT($G$9)</formula1>
    </dataValidation>
    <dataValidation type="list" allowBlank="1" showInputMessage="1" showErrorMessage="1" sqref="H10" xr:uid="{00000000-0002-0000-0100-000001000000}">
      <formula1>INDIRECT($G$10)</formula1>
    </dataValidation>
    <dataValidation type="list" allowBlank="1" showInputMessage="1" showErrorMessage="1" sqref="H11" xr:uid="{00000000-0002-0000-0100-000002000000}">
      <formula1>INDIRECT($G$11)</formula1>
    </dataValidation>
    <dataValidation type="list" allowBlank="1" showInputMessage="1" showErrorMessage="1" sqref="H12" xr:uid="{00000000-0002-0000-0100-000003000000}">
      <formula1>INDIRECT($G$12)</formula1>
    </dataValidation>
    <dataValidation type="list" allowBlank="1" showInputMessage="1" showErrorMessage="1" sqref="H13" xr:uid="{00000000-0002-0000-0100-000004000000}">
      <formula1>INDIRECT($G$13)</formula1>
    </dataValidation>
    <dataValidation type="list" allowBlank="1" showInputMessage="1" showErrorMessage="1" sqref="H14" xr:uid="{00000000-0002-0000-0100-000005000000}">
      <formula1>INDIRECT($G$14)</formula1>
    </dataValidation>
    <dataValidation type="list" allowBlank="1" showInputMessage="1" showErrorMessage="1" sqref="H16" xr:uid="{00000000-0002-0000-0100-000006000000}">
      <formula1>INDIRECT($G$16)</formula1>
    </dataValidation>
    <dataValidation type="list" allowBlank="1" showInputMessage="1" showErrorMessage="1" sqref="H15" xr:uid="{00000000-0002-0000-0100-000007000000}">
      <formula1>INDIRECT($G$15)</formula1>
    </dataValidation>
    <dataValidation type="list" allowBlank="1" showInputMessage="1" showErrorMessage="1" sqref="H17" xr:uid="{00000000-0002-0000-0100-000008000000}">
      <formula1>INDIRECT($G$17)</formula1>
    </dataValidation>
    <dataValidation type="list" allowBlank="1" showInputMessage="1" showErrorMessage="1" sqref="H19" xr:uid="{00000000-0002-0000-0100-000009000000}">
      <formula1>INDIRECT($G$19)</formula1>
    </dataValidation>
    <dataValidation type="list" allowBlank="1" showInputMessage="1" showErrorMessage="1" sqref="H20" xr:uid="{00000000-0002-0000-0100-00000A000000}">
      <formula1>INDIRECT($G$20)</formula1>
    </dataValidation>
    <dataValidation type="list" allowBlank="1" showInputMessage="1" showErrorMessage="1" sqref="H28" xr:uid="{00000000-0002-0000-0100-00000C000000}">
      <formula1>INDIRECT($G$28)</formula1>
    </dataValidation>
    <dataValidation type="list" allowBlank="1" showInputMessage="1" showErrorMessage="1" sqref="H29" xr:uid="{00000000-0002-0000-0100-00000D000000}">
      <formula1>INDIRECT($G$29)</formula1>
    </dataValidation>
    <dataValidation type="list" allowBlank="1" showInputMessage="1" showErrorMessage="1" sqref="H30" xr:uid="{00000000-0002-0000-0100-00000E000000}">
      <formula1>INDIRECT($G$30)</formula1>
    </dataValidation>
    <dataValidation type="list" allowBlank="1" showInputMessage="1" showErrorMessage="1" sqref="H31" xr:uid="{00000000-0002-0000-0100-00000F000000}">
      <formula1>INDIRECT($G$31)</formula1>
    </dataValidation>
    <dataValidation type="list" allowBlank="1" showInputMessage="1" showErrorMessage="1" sqref="H32" xr:uid="{00000000-0002-0000-0100-000010000000}">
      <formula1>INDIRECT($G$32)</formula1>
    </dataValidation>
    <dataValidation type="list" allowBlank="1" showInputMessage="1" showErrorMessage="1" sqref="H33" xr:uid="{00000000-0002-0000-0100-000011000000}">
      <formula1>INDIRECT($G$33)</formula1>
    </dataValidation>
    <dataValidation type="list" allowBlank="1" showInputMessage="1" showErrorMessage="1" sqref="H34" xr:uid="{00000000-0002-0000-0100-000012000000}">
      <formula1>INDIRECT($G$34)</formula1>
    </dataValidation>
    <dataValidation type="list" allowBlank="1" showInputMessage="1" showErrorMessage="1" sqref="H38" xr:uid="{00000000-0002-0000-0100-000013000000}">
      <formula1>INDIRECT($G$38)</formula1>
    </dataValidation>
    <dataValidation type="list" allowBlank="1" showInputMessage="1" showErrorMessage="1" sqref="H18 H24:H25" xr:uid="{00000000-0002-0000-0100-000015000000}">
      <formula1>INDIRECT($G$18)</formula1>
    </dataValidation>
    <dataValidation type="decimal" allowBlank="1" showInputMessage="1" showErrorMessage="1" errorTitle="Error!!" error="Solo se aceptan números" sqref="K40:S40 K9:S38" xr:uid="{00000000-0002-0000-0100-000016000000}">
      <formula1>0</formula1>
      <formula2>99999999999</formula2>
    </dataValidation>
    <dataValidation allowBlank="1" showInputMessage="1" showErrorMessage="1" errorTitle="Error!!" error="Solo se aceptan números" sqref="T40 T9:T38" xr:uid="{00000000-0002-0000-0100-000017000000}"/>
    <dataValidation type="textLength" showInputMessage="1" showErrorMessage="1" errorTitle="Alerta" error="el texto debe estar entre 10 y 1000 caracteres" sqref="E40 E9:E38" xr:uid="{00000000-0002-0000-0100-000018000000}">
      <formula1>10</formula1>
      <formula2>1000</formula2>
    </dataValidation>
    <dataValidation type="decimal" allowBlank="1" showInputMessage="1" showErrorMessage="1" errorTitle="Alerta" error="Número no valido" sqref="Z40:AQ40 Z9:AQ38" xr:uid="{00000000-0002-0000-0100-000019000000}">
      <formula1>0</formula1>
      <formula2>100000000000</formula2>
    </dataValidation>
    <dataValidation type="date" allowBlank="1" showInputMessage="1" showErrorMessage="1" errorTitle="Alerta" error="Solo campos Fecha son aceptados" sqref="AY40 AY36 AY11 AY19 AY26" xr:uid="{00000000-0002-0000-0100-00001A000000}">
      <formula1>42005</formula1>
      <formula2>46753</formula2>
    </dataValidation>
    <dataValidation type="date" allowBlank="1" showInputMessage="1" showErrorMessage="1" errorTitle="Alerta" error="Solo formato tipo fecha es aceptado" sqref="U40:V40 U9:V38" xr:uid="{00000000-0002-0000-0100-00001B000000}">
      <formula1>42005</formula1>
      <formula2>49310</formula2>
    </dataValidation>
    <dataValidation type="textLength" allowBlank="1" showInputMessage="1" showErrorMessage="1" errorTitle="Alerta" error="Se aceptan entre 10 y 1000 caracteres" sqref="AW40:AX40 AX9:AX11 AX14 AX19 AX34:AX38 AX26 AW9:AW38" xr:uid="{00000000-0002-0000-0100-00001C000000}">
      <formula1>10</formula1>
      <formula2>1000</formula2>
    </dataValidation>
    <dataValidation type="textLength" allowBlank="1" showInputMessage="1" showErrorMessage="1" errorTitle="Alerta" error="Se aceptan entre 10 y 1000 Caracteres" sqref="AV40 AV21:AV25 AV31:AV33" xr:uid="{00000000-0002-0000-0100-00001D000000}">
      <formula1>10</formula1>
      <formula2>1000</formula2>
    </dataValidation>
    <dataValidation type="textLength" allowBlank="1" showInputMessage="1" showErrorMessage="1" errorTitle="Alerta" error="Debe digitar entre 10 y 200 caracteres" sqref="F40 F9:F38" xr:uid="{00000000-0002-0000-0100-00001E000000}">
      <formula1>10</formula1>
      <formula2>500</formula2>
    </dataValidation>
    <dataValidation type="textLength" allowBlank="1" showInputMessage="1" showErrorMessage="1" sqref="W40 W9:W38" xr:uid="{00000000-0002-0000-0100-00001F000000}">
      <formula1>10</formula1>
      <formula2>2000</formula2>
    </dataValidation>
    <dataValidation type="custom" showInputMessage="1" showErrorMessage="1" errorTitle="Alerta" error="Solo Números de 1 a 100 es válido" sqref="X40:Y40 X9:Y38" xr:uid="{00000000-0002-0000-0100-000020000000}">
      <formula1>AND(ISNUMBER(X9), X9&gt;=0, X9&lt;=1)</formula1>
    </dataValidation>
    <dataValidation type="textLength" allowBlank="1" showInputMessage="1" showErrorMessage="1" errorTitle="importante!!" error="Tesxto mínimo 5 Caracteres, maximo 1000" sqref="AV9:AV20 AT9:AT22 AS40 AX27:AY33 AY34:AY35 AY37:AY38 AV34:AV38 AX15:AY18 AX12:AY13 AY9:AY10 AY14 AX20:AY25 AV26:AV30 AS9:AS38 AT24:AT38" xr:uid="{00000000-0002-0000-0100-000021000000}">
      <formula1>5</formula1>
      <formula2>1000</formula2>
    </dataValidation>
    <dataValidation type="list" allowBlank="1" showInputMessage="1" showErrorMessage="1" sqref="H21:H22" xr:uid="{00000000-0002-0000-0100-000022000000}">
      <formula1>INDIRECT($G$21)</formula1>
    </dataValidation>
    <dataValidation type="list" allowBlank="1" showInputMessage="1" showErrorMessage="1" sqref="H23:H25" xr:uid="{00000000-0002-0000-0100-000023000000}">
      <formula1>INDIRECT($G$23)</formula1>
    </dataValidation>
    <dataValidation type="list" allowBlank="1" showInputMessage="1" showErrorMessage="1" sqref="H26:H27" xr:uid="{00000000-0002-0000-0100-000024000000}">
      <formula1>INDIRECT($G$26)</formula1>
    </dataValidation>
    <dataValidation type="list" allowBlank="1" showInputMessage="1" showErrorMessage="1" sqref="H35:H37" xr:uid="{00000000-0002-0000-0100-000025000000}">
      <formula1>INDIRECT($G$35)</formula1>
    </dataValidation>
    <dataValidation type="list" allowBlank="1" showInputMessage="1" showErrorMessage="1" sqref="H40" xr:uid="{00000000-0002-0000-0100-000014000000}">
      <formula1>INDIRECT(#REF!)</formula1>
    </dataValidation>
  </dataValidations>
  <pageMargins left="0.7" right="0.7" top="0.75" bottom="0.75" header="0" footer="0"/>
  <pageSetup orientation="portrait" r:id="rId1"/>
  <drawing r:id="rId2"/>
  <tableParts count="1">
    <tablePart r:id="rId3"/>
  </tableParts>
  <extLst>
    <ext xmlns:x14="http://schemas.microsoft.com/office/spreadsheetml/2009/9/main" uri="{CCE6A557-97BC-4b89-ADB6-D9C93CAAB3DF}">
      <x14:dataValidations xmlns:xm="http://schemas.microsoft.com/office/excel/2006/main" xWindow="943" yWindow="805" count="10">
        <x14:dataValidation type="list" allowBlank="1" showInputMessage="1" showErrorMessage="1" errorTitle="Importante!!" error="La selección es obligatoria. No puedes dejar esta celda en blanco" promptTitle="Selección Obligatoria" xr:uid="{00000000-0002-0000-0100-000026000000}">
          <x14:formula1>
            <xm:f>Listas_desplegables!$A$34:$A$98</xm:f>
          </x14:formula1>
          <xm:sqref>D3</xm:sqref>
        </x14:dataValidation>
        <x14:dataValidation type="list" allowBlank="1" showInputMessage="1" showErrorMessage="1" xr:uid="{00000000-0002-0000-0100-000027000000}">
          <x14:formula1>
            <xm:f>Listas_desplegables!$D$3:$D$9</xm:f>
          </x14:formula1>
          <xm:sqref>A40 A9:A38</xm:sqref>
        </x14:dataValidation>
        <x14:dataValidation type="list" allowBlank="1" showInputMessage="1" showErrorMessage="1" xr:uid="{00000000-0002-0000-0100-000028000000}">
          <x14:formula1>
            <xm:f>Listas_desplegables!$D$81:$D$83</xm:f>
          </x14:formula1>
          <xm:sqref>AT40 AT23</xm:sqref>
        </x14:dataValidation>
        <x14:dataValidation type="list" allowBlank="1" showInputMessage="1" showErrorMessage="1" xr:uid="{00000000-0002-0000-0100-000029000000}">
          <x14:formula1>
            <xm:f>Listas_desplegables!$F$2:$AL$2</xm:f>
          </x14:formula1>
          <xm:sqref>G40 G9:G38</xm:sqref>
        </x14:dataValidation>
        <x14:dataValidation type="list" allowBlank="1" showInputMessage="1" showErrorMessage="1" xr:uid="{00000000-0002-0000-0100-00002A000000}">
          <x14:formula1>
            <xm:f>Listas_desplegables!$D$104:$D$111</xm:f>
          </x14:formula1>
          <xm:sqref>I40 I9:I38</xm:sqref>
        </x14:dataValidation>
        <x14:dataValidation type="list" allowBlank="1" showInputMessage="1" showErrorMessage="1" xr:uid="{00000000-0002-0000-0100-00002B000000}">
          <x14:formula1>
            <xm:f>Listas_desplegables!$A$103:$A$106</xm:f>
          </x14:formula1>
          <xm:sqref>AR40 AR9:AR38</xm:sqref>
        </x14:dataValidation>
        <x14:dataValidation type="list" allowBlank="1" showInputMessage="1" showErrorMessage="1" xr:uid="{00000000-0002-0000-0100-00002C000000}">
          <x14:formula1>
            <xm:f>Listas_desplegables!$B$103:$B$106</xm:f>
          </x14:formula1>
          <xm:sqref>AU40 AU9:AU38</xm:sqref>
        </x14:dataValidation>
        <x14:dataValidation type="list" allowBlank="1" showInputMessage="1" showErrorMessage="1" xr:uid="{00000000-0002-0000-0100-00002D000000}">
          <x14:formula1>
            <xm:f>Listas_desplegables!$B$3:$B$15</xm:f>
          </x14:formula1>
          <xm:sqref>C40 C9:C38</xm:sqref>
        </x14:dataValidation>
        <x14:dataValidation type="list" allowBlank="1" showInputMessage="1" showErrorMessage="1" xr:uid="{00000000-0002-0000-0100-00002E000000}">
          <x14:formula1>
            <xm:f>Listas_desplegables!$D$125:$D$137</xm:f>
          </x14:formula1>
          <xm:sqref>D40 D9:D38</xm:sqref>
        </x14:dataValidation>
        <x14:dataValidation type="list" allowBlank="1" showInputMessage="1" showErrorMessage="1" xr:uid="{00000000-0002-0000-0100-00002F000000}">
          <x14:formula1>
            <xm:f>Listas_desplegables!$AP$32:$AP$93</xm:f>
          </x14:formula1>
          <xm:sqref>J40 J9:J38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2:Z29"/>
  <sheetViews>
    <sheetView topLeftCell="A2" workbookViewId="0"/>
  </sheetViews>
  <sheetFormatPr baseColWidth="10" defaultColWidth="0" defaultRowHeight="15" customHeight="1" zeroHeight="1"/>
  <cols>
    <col min="1" max="1" width="8.875" style="12" customWidth="1"/>
    <col min="2" max="2" width="10" style="12" customWidth="1"/>
    <col min="3" max="3" width="41.625" style="12" customWidth="1"/>
    <col min="4" max="4" width="109.625" style="12" customWidth="1"/>
    <col min="5" max="5" width="7.75" style="12" customWidth="1"/>
    <col min="6" max="26" width="11.375" style="12" hidden="1" customWidth="1"/>
    <col min="27" max="16384" width="14.375" style="12" hidden="1"/>
  </cols>
  <sheetData>
    <row r="2" spans="2:4" ht="35.25" customHeight="1" thickBot="1">
      <c r="B2" s="212" t="s">
        <v>212</v>
      </c>
      <c r="C2" s="213"/>
      <c r="D2" s="214"/>
    </row>
    <row r="3" spans="2:4" ht="12" customHeight="1">
      <c r="B3" s="13"/>
      <c r="C3" s="13"/>
      <c r="D3" s="13"/>
    </row>
    <row r="4" spans="2:4" ht="18" customHeight="1">
      <c r="B4" s="14" t="s">
        <v>2</v>
      </c>
      <c r="C4" s="14" t="s">
        <v>3</v>
      </c>
      <c r="D4" s="14" t="s">
        <v>4</v>
      </c>
    </row>
    <row r="5" spans="2:4" ht="42.75" customHeight="1">
      <c r="B5" s="15"/>
      <c r="C5" s="16" t="s">
        <v>213</v>
      </c>
      <c r="D5" s="17" t="s">
        <v>214</v>
      </c>
    </row>
    <row r="6" spans="2:4" ht="42.75" customHeight="1">
      <c r="B6" s="15"/>
      <c r="C6" s="16" t="s">
        <v>215</v>
      </c>
      <c r="D6" s="17" t="s">
        <v>216</v>
      </c>
    </row>
    <row r="7" spans="2:4" ht="42.75" customHeight="1">
      <c r="B7" s="15"/>
      <c r="C7" s="16" t="s">
        <v>217</v>
      </c>
      <c r="D7" s="17" t="s">
        <v>218</v>
      </c>
    </row>
    <row r="8" spans="2:4" ht="39.75" customHeight="1">
      <c r="B8" s="15"/>
      <c r="C8" s="16" t="s">
        <v>219</v>
      </c>
      <c r="D8" s="17" t="s">
        <v>220</v>
      </c>
    </row>
    <row r="9" spans="2:4" ht="113.25" customHeight="1">
      <c r="B9" s="15"/>
      <c r="C9" s="16" t="s">
        <v>15</v>
      </c>
      <c r="D9" s="17" t="s">
        <v>221</v>
      </c>
    </row>
    <row r="10" spans="2:4" ht="42.75" customHeight="1">
      <c r="B10" s="15"/>
      <c r="C10" s="16" t="s">
        <v>17</v>
      </c>
      <c r="D10" s="17"/>
    </row>
    <row r="11" spans="2:4" ht="42.75" customHeight="1">
      <c r="B11" s="15"/>
      <c r="C11" s="16" t="s">
        <v>222</v>
      </c>
      <c r="D11" s="17" t="s">
        <v>223</v>
      </c>
    </row>
    <row r="12" spans="2:4" ht="42.75" customHeight="1">
      <c r="B12" s="15"/>
      <c r="C12" s="16" t="s">
        <v>224</v>
      </c>
      <c r="D12" s="17" t="s">
        <v>225</v>
      </c>
    </row>
    <row r="13" spans="2:4" ht="42.75" customHeight="1">
      <c r="B13" s="15"/>
      <c r="C13" s="16" t="s">
        <v>226</v>
      </c>
      <c r="D13" s="17" t="s">
        <v>227</v>
      </c>
    </row>
    <row r="14" spans="2:4" ht="42.75" customHeight="1">
      <c r="B14" s="15"/>
      <c r="C14" s="16" t="s">
        <v>228</v>
      </c>
      <c r="D14" s="17" t="s">
        <v>229</v>
      </c>
    </row>
    <row r="15" spans="2:4" ht="46.5" customHeight="1">
      <c r="B15" s="15"/>
      <c r="C15" s="16" t="s">
        <v>230</v>
      </c>
      <c r="D15" s="17" t="s">
        <v>231</v>
      </c>
    </row>
    <row r="16" spans="2:4" ht="46.5" customHeight="1">
      <c r="B16" s="15"/>
      <c r="C16" s="16" t="s">
        <v>232</v>
      </c>
      <c r="D16" s="17" t="s">
        <v>231</v>
      </c>
    </row>
    <row r="17" spans="2:4" ht="46.5" customHeight="1">
      <c r="B17" s="15"/>
      <c r="C17" s="16" t="s">
        <v>233</v>
      </c>
      <c r="D17" s="17" t="s">
        <v>234</v>
      </c>
    </row>
    <row r="18" spans="2:4" ht="46.5" customHeight="1">
      <c r="B18" s="15"/>
      <c r="C18" s="16" t="s">
        <v>235</v>
      </c>
      <c r="D18" s="17" t="s">
        <v>236</v>
      </c>
    </row>
    <row r="19" spans="2:4" ht="50.25" customHeight="1">
      <c r="B19" s="15"/>
      <c r="C19" s="16" t="s">
        <v>237</v>
      </c>
      <c r="D19" s="17" t="s">
        <v>238</v>
      </c>
    </row>
    <row r="20" spans="2:4" ht="56.25" customHeight="1">
      <c r="B20" s="15"/>
      <c r="C20" s="16" t="s">
        <v>239</v>
      </c>
      <c r="D20" s="17" t="s">
        <v>240</v>
      </c>
    </row>
    <row r="21" spans="2:4" ht="53.25" customHeight="1">
      <c r="B21" s="15"/>
      <c r="C21" s="16" t="s">
        <v>241</v>
      </c>
      <c r="D21" s="17" t="s">
        <v>242</v>
      </c>
    </row>
    <row r="22" spans="2:4" ht="42.75" customHeight="1">
      <c r="B22" s="15"/>
      <c r="C22" s="16" t="s">
        <v>243</v>
      </c>
      <c r="D22" s="17"/>
    </row>
    <row r="23" spans="2:4" ht="41.25" customHeight="1">
      <c r="B23" s="15"/>
      <c r="C23" s="16" t="s">
        <v>244</v>
      </c>
      <c r="D23" s="17"/>
    </row>
    <row r="24" spans="2:4" ht="41.25" customHeight="1">
      <c r="B24" s="15"/>
      <c r="C24" s="16" t="s">
        <v>245</v>
      </c>
      <c r="D24" s="17"/>
    </row>
    <row r="25" spans="2:4" ht="41.25" customHeight="1">
      <c r="B25" s="15"/>
      <c r="C25" s="16" t="s">
        <v>246</v>
      </c>
      <c r="D25" s="17" t="s">
        <v>247</v>
      </c>
    </row>
    <row r="26" spans="2:4" ht="41.25" customHeight="1">
      <c r="B26" s="15"/>
      <c r="C26" s="16" t="s">
        <v>248</v>
      </c>
      <c r="D26" s="17" t="s">
        <v>249</v>
      </c>
    </row>
    <row r="27" spans="2:4" ht="41.25" customHeight="1">
      <c r="B27" s="15"/>
      <c r="C27" s="16" t="s">
        <v>250</v>
      </c>
      <c r="D27" s="17" t="s">
        <v>251</v>
      </c>
    </row>
    <row r="28" spans="2:4" ht="41.25" customHeight="1">
      <c r="B28" s="15"/>
      <c r="C28" s="16" t="s">
        <v>101</v>
      </c>
      <c r="D28" s="17" t="s">
        <v>252</v>
      </c>
    </row>
    <row r="29" spans="2:4" ht="15" customHeight="1"/>
  </sheetData>
  <mergeCells count="1">
    <mergeCell ref="B2:D2"/>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4:F28"/>
  <sheetViews>
    <sheetView topLeftCell="A5" zoomScaleNormal="100" workbookViewId="0">
      <selection activeCell="D35" sqref="D35"/>
    </sheetView>
  </sheetViews>
  <sheetFormatPr baseColWidth="10" defaultColWidth="11.625" defaultRowHeight="16.5"/>
  <cols>
    <col min="1" max="2" width="11.625" style="87"/>
    <col min="3" max="3" width="25.25" style="87" customWidth="1"/>
    <col min="4" max="4" width="24.125" style="87" customWidth="1"/>
    <col min="5" max="5" width="24.5" style="87" customWidth="1"/>
    <col min="6" max="6" width="31" style="87" customWidth="1"/>
    <col min="7" max="7" width="53.25" style="87" customWidth="1"/>
    <col min="8" max="16384" width="11.625" style="87"/>
  </cols>
  <sheetData>
    <row r="4" spans="2:6" ht="22.5" customHeight="1">
      <c r="B4" s="220" t="s">
        <v>253</v>
      </c>
      <c r="C4" s="221"/>
      <c r="D4" s="221"/>
      <c r="E4" s="221"/>
      <c r="F4" s="222"/>
    </row>
    <row r="5" spans="2:6" ht="112.5" customHeight="1">
      <c r="B5" s="217" t="s">
        <v>254</v>
      </c>
      <c r="C5" s="218"/>
      <c r="D5" s="218"/>
      <c r="E5" s="218"/>
      <c r="F5" s="219"/>
    </row>
    <row r="6" spans="2:6">
      <c r="B6" s="88"/>
      <c r="C6" s="88"/>
      <c r="D6" s="88"/>
      <c r="E6" s="88"/>
      <c r="F6" s="88"/>
    </row>
    <row r="7" spans="2:6">
      <c r="B7" s="215" t="s">
        <v>255</v>
      </c>
      <c r="C7" s="216"/>
      <c r="D7" s="216"/>
      <c r="E7" s="216"/>
      <c r="F7" s="216"/>
    </row>
    <row r="9" spans="2:6" ht="36" customHeight="1">
      <c r="B9" s="89" t="s">
        <v>217</v>
      </c>
      <c r="C9" s="89" t="s">
        <v>256</v>
      </c>
      <c r="D9" s="89" t="s">
        <v>257</v>
      </c>
      <c r="E9" s="89" t="s">
        <v>258</v>
      </c>
      <c r="F9" s="89" t="s">
        <v>259</v>
      </c>
    </row>
    <row r="10" spans="2:6" ht="120" customHeight="1">
      <c r="B10" s="90">
        <v>2019</v>
      </c>
      <c r="C10" s="176">
        <f>SUMIF(Seguimiento_PFC!$A$9:$A$39,"Vigencia 2019",Seguimiento_PFC!$L$9:$L$39)</f>
        <v>1810824060</v>
      </c>
      <c r="D10" s="176">
        <f>SUMIF(Seguimiento_PFC!$A$9:$A$39,"Vigencia 2019",Seguimiento_PFC!$AA$9:$AA$39)</f>
        <v>1805825209</v>
      </c>
      <c r="E10" s="176">
        <f>SUMIF(Seguimiento_PFC!$A$9:$A$39,"Vigencia 2019",Seguimiento_PFC!$AB$9:$AB$39)</f>
        <v>1805825209</v>
      </c>
      <c r="F10" s="177">
        <f>C10-E10</f>
        <v>4998851</v>
      </c>
    </row>
    <row r="11" spans="2:6" ht="36" customHeight="1">
      <c r="B11" s="90">
        <v>2020</v>
      </c>
      <c r="C11" s="176">
        <f>SUMIF(Seguimiento_PFC!$A$9:$A$39,"Vigencia 2020",Seguimiento_PFC!$L$9:$L$39)</f>
        <v>2732654757</v>
      </c>
      <c r="D11" s="176">
        <f>SUMIF(Seguimiento_PFC!$A$9:$A$39,"Vigencia 2020",Seguimiento_PFC!$AA$9:$AA$39)</f>
        <v>2732654757</v>
      </c>
      <c r="E11" s="176">
        <f>SUMIF(Seguimiento_PFC!$A$9:$A$39,"Vigencia 2020",Seguimiento_PFC!$AB$9:$AB$39)</f>
        <v>2732654757</v>
      </c>
      <c r="F11" s="177">
        <f t="shared" ref="F11:F15" si="0">C11-E11</f>
        <v>0</v>
      </c>
    </row>
    <row r="12" spans="2:6" ht="157.5" customHeight="1">
      <c r="B12" s="90">
        <v>2021</v>
      </c>
      <c r="C12" s="176">
        <f>SUMIF(Seguimiento_PFC!$A$9:$A$39,"Vigencia 2021",Seguimiento_PFC!$L$9:$L$39)</f>
        <v>3035137255</v>
      </c>
      <c r="D12" s="176">
        <f>SUMIF(Seguimiento_PFC!$A$9:$A$39,"Vigencia 2021",Seguimiento_PFC!$AA$9:$AA$39)</f>
        <v>521804013</v>
      </c>
      <c r="E12" s="176">
        <f>SUMIF(Seguimiento_PFC!$A$9:$A$39,"Vigencia 2021",Seguimiento_PFC!$AB$9:$AB$39)</f>
        <v>521804013</v>
      </c>
      <c r="F12" s="177">
        <f t="shared" si="0"/>
        <v>2513333242</v>
      </c>
    </row>
    <row r="13" spans="2:6" ht="146.25" customHeight="1">
      <c r="B13" s="90">
        <v>2022</v>
      </c>
      <c r="C13" s="176">
        <f>SUMIF(Seguimiento_PFC!$A$9:$A$39,"Vigencia 2022",Seguimiento_PFC!$L$9:$L$39)</f>
        <v>2617250446</v>
      </c>
      <c r="D13" s="178">
        <f>SUMIF(Seguimiento_PFC!$A$9:$A$39,"Vigencia 2022",Seguimiento_PFC!$AA$9:$AA$39)</f>
        <v>2617250446</v>
      </c>
      <c r="E13" s="176">
        <f>SUMIF(Seguimiento_PFC!$A$9:$A$39,"Vigencia 2022",Seguimiento_PFC!$AB$9:$AB$39)</f>
        <v>2617250446</v>
      </c>
      <c r="F13" s="177">
        <f t="shared" si="0"/>
        <v>0</v>
      </c>
    </row>
    <row r="14" spans="2:6" ht="73.5" customHeight="1">
      <c r="B14" s="90">
        <v>2023</v>
      </c>
      <c r="C14" s="176">
        <f>SUMIF(Seguimiento_PFC!$A$9:$A$39,"Vigencia 2023",Seguimiento_PFC!$L$9:$L$39)</f>
        <v>2614253935</v>
      </c>
      <c r="D14" s="176">
        <f>SUMIF(Seguimiento_PFC!$A$9:$A$39,"Vigencia 2023",Seguimiento_PFC!$AA$9:$AA$39)</f>
        <v>2414443521</v>
      </c>
      <c r="E14" s="176">
        <f>SUMIF(Seguimiento_PFC!$A$9:$A$39,"Vigencia 2023",Seguimiento_PFC!$AB$9:$AB$39)</f>
        <v>2414443521</v>
      </c>
      <c r="F14" s="177">
        <f t="shared" si="0"/>
        <v>199810414</v>
      </c>
    </row>
    <row r="15" spans="2:6" ht="66.75" customHeight="1">
      <c r="B15" s="90">
        <v>2024</v>
      </c>
      <c r="C15" s="176">
        <f>SUMIF(Seguimiento_PFC!$A$9:$A$39,"Vigencia 2024",Seguimiento_PFC!$L$9:$L$39)</f>
        <v>2808762529</v>
      </c>
      <c r="D15" s="176">
        <f>SUMIF(Seguimiento_PFC!$A$9:$A$39,"Vigencia 2024",Seguimiento_PFC!$AA$9:$AA$39)</f>
        <v>1810712529</v>
      </c>
      <c r="E15" s="176">
        <f>SUMIF(Seguimiento_PFC!$A$9:$A$39,"Vigencia 2024",Seguimiento_PFC!$AB$9:$AB$39)</f>
        <v>1810712529</v>
      </c>
      <c r="F15" s="177">
        <f t="shared" si="0"/>
        <v>998050000</v>
      </c>
    </row>
    <row r="16" spans="2:6">
      <c r="B16" s="89" t="s">
        <v>260</v>
      </c>
      <c r="C16" s="179">
        <f>SUM(C10:C15)</f>
        <v>15618882982</v>
      </c>
      <c r="D16" s="179">
        <f>SUM(D10:D15)</f>
        <v>11902690475</v>
      </c>
      <c r="E16" s="179">
        <f>SUM(E10:E15)</f>
        <v>11902690475</v>
      </c>
      <c r="F16" s="179">
        <f>SUM(F10:F15)</f>
        <v>3716192507</v>
      </c>
    </row>
    <row r="17" spans="2:6">
      <c r="B17" s="92"/>
      <c r="C17" s="92"/>
      <c r="D17" s="92"/>
      <c r="E17" s="92"/>
      <c r="F17" s="92"/>
    </row>
    <row r="18" spans="2:6">
      <c r="B18" s="92"/>
      <c r="C18" s="92"/>
      <c r="D18" s="92"/>
      <c r="E18" s="92"/>
      <c r="F18" s="92"/>
    </row>
    <row r="19" spans="2:6">
      <c r="B19" s="215" t="s">
        <v>261</v>
      </c>
      <c r="C19" s="216"/>
      <c r="D19" s="216"/>
      <c r="E19" s="216"/>
      <c r="F19" s="216"/>
    </row>
    <row r="20" spans="2:6">
      <c r="B20" s="92"/>
      <c r="C20" s="92"/>
      <c r="D20" s="92"/>
      <c r="E20" s="92"/>
      <c r="F20" s="92"/>
    </row>
    <row r="21" spans="2:6" ht="37.5" customHeight="1">
      <c r="B21" s="89" t="s">
        <v>217</v>
      </c>
      <c r="C21" s="89" t="s">
        <v>262</v>
      </c>
      <c r="D21" s="89" t="s">
        <v>263</v>
      </c>
      <c r="E21" s="89" t="s">
        <v>264</v>
      </c>
      <c r="F21" s="89" t="s">
        <v>265</v>
      </c>
    </row>
    <row r="22" spans="2:6">
      <c r="B22" s="90">
        <v>2019</v>
      </c>
      <c r="C22" s="93">
        <f>SUMIF(Seguimiento_PFC!$A$9:$A$39,"Vigencia 2019",Seguimiento_PFC!$AM$9:$AM$39)</f>
        <v>0</v>
      </c>
      <c r="D22" s="93">
        <f>SUMIF(Seguimiento_PFC!$A$9:$A$39,"Vigencia 2019",Seguimiento_PFC!$R$9:$R$39)</f>
        <v>0</v>
      </c>
      <c r="E22" s="93">
        <f>SUMIF(Seguimiento_PFC!$A$9:$A$39,"Vigencia 2019",Seguimiento_PFC!$AN$9:$AN$39)</f>
        <v>0</v>
      </c>
      <c r="F22" s="94">
        <f>C22-E22</f>
        <v>0</v>
      </c>
    </row>
    <row r="23" spans="2:6">
      <c r="B23" s="90">
        <v>2020</v>
      </c>
      <c r="C23" s="93">
        <f>SUMIF(Seguimiento_PFC!$A$9:$A$39,"Vigencia 2020",Seguimiento_PFC!$AM$9:$AM$39)</f>
        <v>0</v>
      </c>
      <c r="D23" s="93">
        <f>SUMIF(Seguimiento_PFC!$A$9:$A$39,"Vigencia 2020",Seguimiento_PFC!$R$9:$R$39)</f>
        <v>0</v>
      </c>
      <c r="E23" s="93">
        <f>SUMIF(Seguimiento_PFC!$A$9:$A$39,"Vigencia 2020",Seguimiento_PFC!$AN$9:$AN$39)</f>
        <v>0</v>
      </c>
      <c r="F23" s="94">
        <f t="shared" ref="F23:F27" si="1">C23-E23</f>
        <v>0</v>
      </c>
    </row>
    <row r="24" spans="2:6">
      <c r="B24" s="90">
        <v>2021</v>
      </c>
      <c r="C24" s="93">
        <f>SUMIF(Seguimiento_PFC!$A$9:$A$39,"Vigencia 2021",Seguimiento_PFC!$AM$9:$AM$39)</f>
        <v>0</v>
      </c>
      <c r="D24" s="93">
        <f>SUMIF(Seguimiento_PFC!$A$9:$A$39,"Vigencia 2021",Seguimiento_PFC!$R$9:$R$39)</f>
        <v>0</v>
      </c>
      <c r="E24" s="93">
        <f>SUMIF(Seguimiento_PFC!$A$9:$A$39,"Vigencia 2021",Seguimiento_PFC!$AN$9:$AN$39)</f>
        <v>0</v>
      </c>
      <c r="F24" s="94">
        <f t="shared" si="1"/>
        <v>0</v>
      </c>
    </row>
    <row r="25" spans="2:6">
      <c r="B25" s="90">
        <v>2022</v>
      </c>
      <c r="C25" s="93">
        <f>SUMIF(Seguimiento_PFC!$A$9:$A$39,"Vigencia 2022",Seguimiento_PFC!$AM$9:$AM$39)</f>
        <v>41902486</v>
      </c>
      <c r="D25" s="93">
        <f>SUMIF(Seguimiento_PFC!$A$9:$A$39,"Vigencia 2022",Seguimiento_PFC!$R$9:$R$39)</f>
        <v>41902486</v>
      </c>
      <c r="E25" s="93">
        <f>SUMIF(Seguimiento_PFC!$A$9:$A$39,"Vigencia 2022",Seguimiento_PFC!$AN$9:$AN$39)</f>
        <v>41902486</v>
      </c>
      <c r="F25" s="94">
        <f t="shared" si="1"/>
        <v>0</v>
      </c>
    </row>
    <row r="26" spans="2:6">
      <c r="B26" s="90">
        <v>2023</v>
      </c>
      <c r="C26" s="93">
        <f>SUMIF(Seguimiento_PFC!$A$9:$A$39,"Vigencia 2023",Seguimiento_PFC!$AM$9:$AM$39)</f>
        <v>0</v>
      </c>
      <c r="D26" s="93">
        <f>SUMIF(Seguimiento_PFC!$A$9:$A$39,"Vigencia 2023",Seguimiento_PFC!$R$9:$R$39)</f>
        <v>0</v>
      </c>
      <c r="E26" s="93">
        <f>SUMIF(Seguimiento_PFC!$A$9:$A$39,"Vigencia 2023",Seguimiento_PFC!$AN$9:$AN$39)</f>
        <v>0</v>
      </c>
      <c r="F26" s="94">
        <f t="shared" si="1"/>
        <v>0</v>
      </c>
    </row>
    <row r="27" spans="2:6">
      <c r="B27" s="90">
        <v>2024</v>
      </c>
      <c r="C27" s="93">
        <f>SUMIF(Seguimiento_PFC!$A$9:$A$39,"Vigencia 2024",Seguimiento_PFC!$AM$9:$AM$39)</f>
        <v>0</v>
      </c>
      <c r="D27" s="93">
        <f>SUMIF(Seguimiento_PFC!$A$9:$A$39,"Vigencia 2024",Seguimiento_PFC!$R$9:$R$39)</f>
        <v>0</v>
      </c>
      <c r="E27" s="93">
        <f>SUMIF(Seguimiento_PFC!$A$9:$A$39,"Vigencia 2024",Seguimiento_PFC!$AN$9:$AN$39)</f>
        <v>0</v>
      </c>
      <c r="F27" s="94">
        <f t="shared" si="1"/>
        <v>0</v>
      </c>
    </row>
    <row r="28" spans="2:6">
      <c r="B28" s="89" t="s">
        <v>260</v>
      </c>
      <c r="C28" s="91">
        <f>SUM(C22:C27)</f>
        <v>41902486</v>
      </c>
      <c r="D28" s="91">
        <f t="shared" ref="D28:F28" si="2">SUM(D22:D27)</f>
        <v>41902486</v>
      </c>
      <c r="E28" s="91">
        <f t="shared" si="2"/>
        <v>41902486</v>
      </c>
      <c r="F28" s="91">
        <f t="shared" si="2"/>
        <v>0</v>
      </c>
    </row>
  </sheetData>
  <mergeCells count="4">
    <mergeCell ref="B19:F19"/>
    <mergeCell ref="B5:F5"/>
    <mergeCell ref="B4:F4"/>
    <mergeCell ref="B7:F7"/>
  </mergeCells>
  <pageMargins left="0.7" right="0.7" top="0.75" bottom="0.75" header="0.3" footer="0.3"/>
  <pageSetup orientation="portrait" r:id="rId1"/>
  <ignoredErrors>
    <ignoredError sqref="D10:D15" formula="1"/>
    <ignoredError sqref="C22:F2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8192D-3C80-4601-83DC-2DEA2851B63A}">
  <sheetPr>
    <pageSetUpPr fitToPage="1"/>
  </sheetPr>
  <dimension ref="B2:K19"/>
  <sheetViews>
    <sheetView tabSelected="1" topLeftCell="A4" zoomScale="90" zoomScaleNormal="90" workbookViewId="0">
      <selection activeCell="F10" sqref="F10"/>
    </sheetView>
  </sheetViews>
  <sheetFormatPr baseColWidth="10" defaultRowHeight="15"/>
  <cols>
    <col min="1" max="1" width="11" style="158"/>
    <col min="2" max="2" width="11" style="168"/>
    <col min="3" max="4" width="22.125" style="168" customWidth="1"/>
    <col min="5" max="5" width="21" style="168" customWidth="1"/>
    <col min="6" max="6" width="39.875" style="158" customWidth="1"/>
    <col min="7" max="7" width="20.5" style="167" customWidth="1"/>
    <col min="8" max="9" width="11" style="158"/>
    <col min="10" max="10" width="17" style="158" bestFit="1" customWidth="1"/>
    <col min="11" max="11" width="17.875" style="158" bestFit="1" customWidth="1"/>
    <col min="12" max="16384" width="11" style="158"/>
  </cols>
  <sheetData>
    <row r="2" spans="2:11" ht="23.25" customHeight="1">
      <c r="B2" s="223" t="s">
        <v>255</v>
      </c>
      <c r="C2" s="224"/>
      <c r="D2" s="224"/>
      <c r="E2" s="224"/>
      <c r="F2" s="224"/>
      <c r="G2" s="224"/>
    </row>
    <row r="3" spans="2:11">
      <c r="B3" s="225"/>
      <c r="C3" s="225"/>
      <c r="D3" s="225"/>
      <c r="E3" s="225"/>
      <c r="F3" s="225"/>
      <c r="G3" s="225"/>
    </row>
    <row r="4" spans="2:11" ht="36" customHeight="1">
      <c r="B4" s="154" t="s">
        <v>217</v>
      </c>
      <c r="C4" s="154" t="s">
        <v>256</v>
      </c>
      <c r="D4" s="154" t="s">
        <v>258</v>
      </c>
      <c r="E4" s="154" t="s">
        <v>259</v>
      </c>
      <c r="F4" s="154" t="s">
        <v>1623</v>
      </c>
      <c r="G4" s="154" t="s">
        <v>1625</v>
      </c>
    </row>
    <row r="5" spans="2:11" ht="97.5" customHeight="1">
      <c r="B5" s="155">
        <v>2019</v>
      </c>
      <c r="C5" s="174">
        <f>SUMIF(Seguimiento_PFC!$A$9:$A$39,"Vigencia 2019",Seguimiento_PFC!$L$9:$L$39)</f>
        <v>1810824060</v>
      </c>
      <c r="D5" s="174">
        <f>SUMIF(Seguimiento_PFC!$A$9:$A$39,"Vigencia 2019",Seguimiento_PFC!$AB$9:$AB$39)</f>
        <v>1805825209</v>
      </c>
      <c r="E5" s="173">
        <f t="shared" ref="E5:E10" si="0">C5-D5</f>
        <v>4998851</v>
      </c>
      <c r="F5" s="159" t="s">
        <v>1627</v>
      </c>
      <c r="G5" s="160">
        <v>0</v>
      </c>
    </row>
    <row r="6" spans="2:11" ht="24" customHeight="1">
      <c r="B6" s="155">
        <v>2020</v>
      </c>
      <c r="C6" s="174">
        <f>SUMIF(Seguimiento_PFC!$A$9:$A$39,"Vigencia 2020",Seguimiento_PFC!$L$9:$L$39)</f>
        <v>2732654757</v>
      </c>
      <c r="D6" s="174">
        <f>SUMIF(Seguimiento_PFC!$A$9:$A$39,"Vigencia 2020",Seguimiento_PFC!$AB$9:$AB$39)</f>
        <v>2732654757</v>
      </c>
      <c r="E6" s="173">
        <f t="shared" si="0"/>
        <v>0</v>
      </c>
      <c r="F6" s="161" t="s">
        <v>1624</v>
      </c>
      <c r="G6" s="160">
        <v>0</v>
      </c>
    </row>
    <row r="7" spans="2:11" ht="108" customHeight="1">
      <c r="B7" s="155">
        <v>2021</v>
      </c>
      <c r="C7" s="174">
        <f>SUMIF(Seguimiento_PFC!$A$9:$A$39,"Vigencia 2021",Seguimiento_PFC!$L$9:$L$39)</f>
        <v>3035137255</v>
      </c>
      <c r="D7" s="174">
        <f>SUMIF(Seguimiento_PFC!$A$9:$A$39,"Vigencia 2021",Seguimiento_PFC!$AB$9:$AB$39)</f>
        <v>521804013</v>
      </c>
      <c r="E7" s="173">
        <f t="shared" si="0"/>
        <v>2513333242</v>
      </c>
      <c r="F7" s="159" t="s">
        <v>1628</v>
      </c>
      <c r="G7" s="160">
        <v>0</v>
      </c>
      <c r="J7" s="162"/>
    </row>
    <row r="8" spans="2:11" ht="130.5" customHeight="1">
      <c r="B8" s="155">
        <v>2022</v>
      </c>
      <c r="C8" s="174">
        <f>SUMIF(Seguimiento_PFC!$A$9:$A$39,"Vigencia 2022",Seguimiento_PFC!$L$9:$L$39)</f>
        <v>2617250446</v>
      </c>
      <c r="D8" s="174">
        <v>2617250446</v>
      </c>
      <c r="E8" s="173">
        <f t="shared" si="0"/>
        <v>0</v>
      </c>
      <c r="F8" s="163" t="s">
        <v>1629</v>
      </c>
      <c r="G8" s="169">
        <v>0</v>
      </c>
      <c r="K8" s="164"/>
    </row>
    <row r="9" spans="2:11" ht="48" customHeight="1">
      <c r="B9" s="155">
        <v>2023</v>
      </c>
      <c r="C9" s="174">
        <f>SUMIF(Seguimiento_PFC!$A$9:$A$39,"Vigencia 2023",Seguimiento_PFC!$L$9:$L$39)</f>
        <v>2614253935</v>
      </c>
      <c r="D9" s="174">
        <f>SUMIF(Seguimiento_PFC!$A$9:$A$39,"Vigencia 2023",Seguimiento_PFC!$AB$9:$AB$39)</f>
        <v>2414443521</v>
      </c>
      <c r="E9" s="173">
        <f t="shared" si="0"/>
        <v>199810414</v>
      </c>
      <c r="F9" s="165" t="s">
        <v>1630</v>
      </c>
      <c r="G9" s="166">
        <f>E9</f>
        <v>199810414</v>
      </c>
    </row>
    <row r="10" spans="2:11" ht="48.75" customHeight="1">
      <c r="B10" s="155">
        <v>2024</v>
      </c>
      <c r="C10" s="174">
        <f>SUMIF(Seguimiento_PFC!$A$9:$A$39,"Vigencia 2024",Seguimiento_PFC!$L$9:$L$39)</f>
        <v>2808762529</v>
      </c>
      <c r="D10" s="174">
        <f>SUMIF(Seguimiento_PFC!$A$9:$A$39,"Vigencia 2024",Seguimiento_PFC!$AB$9:$AB$39)</f>
        <v>1810712529</v>
      </c>
      <c r="E10" s="173">
        <f t="shared" si="0"/>
        <v>998050000</v>
      </c>
      <c r="F10" s="159" t="s">
        <v>1631</v>
      </c>
      <c r="G10" s="166">
        <f>E10</f>
        <v>998050000</v>
      </c>
    </row>
    <row r="11" spans="2:11" s="172" customFormat="1" ht="22.5" customHeight="1">
      <c r="B11" s="170" t="s">
        <v>260</v>
      </c>
      <c r="C11" s="171">
        <f>SUM(C5:C10)</f>
        <v>15618882982</v>
      </c>
      <c r="D11" s="171">
        <f>SUM(D5:D10)</f>
        <v>11902690475</v>
      </c>
      <c r="E11" s="171">
        <f>SUM(E5:E10)</f>
        <v>3716192507</v>
      </c>
      <c r="F11" s="171"/>
      <c r="G11" s="171">
        <f>SUM(G5:G10)</f>
        <v>1197860414</v>
      </c>
    </row>
    <row r="12" spans="2:11">
      <c r="B12" s="153"/>
      <c r="C12" s="153"/>
      <c r="D12" s="153"/>
      <c r="E12" s="153"/>
    </row>
    <row r="13" spans="2:11">
      <c r="B13" s="153"/>
      <c r="C13" s="153"/>
      <c r="D13" s="153"/>
      <c r="E13" s="153"/>
    </row>
    <row r="14" spans="2:11" ht="24.75" customHeight="1">
      <c r="C14" s="226" t="s">
        <v>1626</v>
      </c>
      <c r="D14" s="226"/>
      <c r="E14" s="226"/>
      <c r="F14" s="226"/>
      <c r="G14" s="226"/>
    </row>
    <row r="15" spans="2:11" ht="120.75" customHeight="1">
      <c r="B15" s="175"/>
      <c r="C15" s="156">
        <v>4140345243</v>
      </c>
      <c r="D15" s="156">
        <v>4140345243</v>
      </c>
      <c r="E15" s="157">
        <f>C15-D15</f>
        <v>0</v>
      </c>
      <c r="F15" s="163" t="s">
        <v>1632</v>
      </c>
      <c r="G15" s="169">
        <v>0</v>
      </c>
      <c r="J15" s="164"/>
      <c r="K15" s="164"/>
    </row>
    <row r="16" spans="2:11">
      <c r="J16" s="162"/>
    </row>
    <row r="17" spans="10:10">
      <c r="J17" s="162"/>
    </row>
    <row r="18" spans="10:10">
      <c r="J18" s="162"/>
    </row>
    <row r="19" spans="10:10">
      <c r="J19" s="162"/>
    </row>
  </sheetData>
  <mergeCells count="3">
    <mergeCell ref="B2:G2"/>
    <mergeCell ref="B3:G3"/>
    <mergeCell ref="C14:G14"/>
  </mergeCells>
  <pageMargins left="0.7" right="0.7" top="0.75" bottom="0.75" header="0.3" footer="0.3"/>
  <pageSetup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2:BS170"/>
  <sheetViews>
    <sheetView topLeftCell="AD1" workbookViewId="0">
      <selection activeCell="AK15" sqref="AK15"/>
    </sheetView>
  </sheetViews>
  <sheetFormatPr baseColWidth="10" defaultColWidth="10.875" defaultRowHeight="11.25" customHeight="1"/>
  <cols>
    <col min="1" max="1" width="71.875" style="8" bestFit="1" customWidth="1"/>
    <col min="2" max="2" width="88.375" style="8" customWidth="1"/>
    <col min="3" max="3" width="4.625" style="8" customWidth="1"/>
    <col min="4" max="4" width="58.625" style="8" bestFit="1" customWidth="1"/>
    <col min="5" max="5" width="4.375" style="8" customWidth="1"/>
    <col min="6" max="6" width="18.375" style="8" bestFit="1" customWidth="1"/>
    <col min="7" max="7" width="26.625" style="8" bestFit="1" customWidth="1"/>
    <col min="8" max="8" width="15.75" style="8" bestFit="1" customWidth="1"/>
    <col min="9" max="9" width="12.75" style="8" bestFit="1" customWidth="1"/>
    <col min="10" max="10" width="19" style="8" bestFit="1" customWidth="1"/>
    <col min="11" max="11" width="13.625" style="8" bestFit="1" customWidth="1"/>
    <col min="12" max="12" width="23" style="8" bestFit="1" customWidth="1"/>
    <col min="13" max="13" width="22.75" style="8" bestFit="1" customWidth="1"/>
    <col min="14" max="14" width="13.25" style="8" bestFit="1" customWidth="1"/>
    <col min="15" max="15" width="24.125" style="8" bestFit="1" customWidth="1"/>
    <col min="16" max="16" width="22" style="8" bestFit="1" customWidth="1"/>
    <col min="17" max="17" width="23.625" style="8" bestFit="1" customWidth="1"/>
    <col min="18" max="18" width="26" style="8" bestFit="1" customWidth="1"/>
    <col min="19" max="19" width="24.125" style="8" bestFit="1" customWidth="1"/>
    <col min="20" max="20" width="26.75" style="8" bestFit="1" customWidth="1"/>
    <col min="21" max="21" width="29.125" style="8" bestFit="1" customWidth="1"/>
    <col min="22" max="22" width="17.25" style="8" bestFit="1" customWidth="1"/>
    <col min="23" max="23" width="22.375" style="8" bestFit="1" customWidth="1"/>
    <col min="24" max="24" width="14.25" style="8" bestFit="1" customWidth="1"/>
    <col min="25" max="25" width="19.75" style="8" bestFit="1" customWidth="1"/>
    <col min="26" max="26" width="29.125" style="8" bestFit="1" customWidth="1"/>
    <col min="27" max="27" width="22.25" style="8" bestFit="1" customWidth="1"/>
    <col min="28" max="28" width="23.125" style="8" bestFit="1" customWidth="1"/>
    <col min="29" max="29" width="21.25" style="8" bestFit="1" customWidth="1"/>
    <col min="30" max="30" width="19" style="8" bestFit="1" customWidth="1"/>
    <col min="31" max="31" width="13.125" style="8" bestFit="1" customWidth="1"/>
    <col min="32" max="32" width="21.375" style="8" bestFit="1" customWidth="1"/>
    <col min="33" max="33" width="23.375" style="8" bestFit="1" customWidth="1"/>
    <col min="34" max="34" width="20.125" style="8" bestFit="1" customWidth="1"/>
    <col min="35" max="35" width="27.375" style="8" bestFit="1" customWidth="1"/>
    <col min="36" max="36" width="21.625" style="8" bestFit="1" customWidth="1"/>
    <col min="37" max="37" width="12.625" style="8" bestFit="1" customWidth="1"/>
    <col min="38" max="38" width="16.25" style="8" bestFit="1" customWidth="1"/>
    <col min="39" max="39" width="6.625" style="8" bestFit="1" customWidth="1"/>
    <col min="40" max="40" width="12" style="8" customWidth="1"/>
    <col min="41" max="41" width="44.125" style="8" customWidth="1"/>
    <col min="42" max="42" width="60" style="8" bestFit="1" customWidth="1"/>
    <col min="43" max="43" width="5.875" style="8" bestFit="1" customWidth="1"/>
    <col min="44" max="44" width="22.125" style="8" customWidth="1"/>
    <col min="45" max="45" width="23.25" style="8" customWidth="1"/>
    <col min="46" max="46" width="23.875" style="8" customWidth="1"/>
    <col min="47" max="47" width="11" style="8" bestFit="1" customWidth="1"/>
    <col min="48" max="48" width="9.125" style="8" bestFit="1" customWidth="1"/>
    <col min="49" max="49" width="5" style="8" bestFit="1" customWidth="1"/>
    <col min="50" max="50" width="6.25" style="8" bestFit="1" customWidth="1"/>
    <col min="51" max="51" width="14.625" style="8" bestFit="1" customWidth="1"/>
    <col min="52" max="52" width="11.75" style="8" bestFit="1" customWidth="1"/>
    <col min="53" max="53" width="7.875" style="8" bestFit="1" customWidth="1"/>
    <col min="54" max="54" width="9.875" style="8" bestFit="1" customWidth="1"/>
    <col min="55" max="55" width="6.125" style="8" bestFit="1" customWidth="1"/>
    <col min="56" max="56" width="22.25" style="8" bestFit="1" customWidth="1"/>
    <col min="57" max="57" width="15.875" style="8" bestFit="1" customWidth="1"/>
    <col min="58" max="58" width="5.625" style="8" bestFit="1" customWidth="1"/>
    <col min="59" max="59" width="7.875" style="8" bestFit="1" customWidth="1"/>
    <col min="60" max="61" width="7.375" style="8" bestFit="1" customWidth="1"/>
    <col min="62" max="62" width="7.75" style="8" bestFit="1" customWidth="1"/>
    <col min="63" max="63" width="9" style="8" bestFit="1" customWidth="1"/>
    <col min="64" max="64" width="7.25" style="8" bestFit="1" customWidth="1"/>
    <col min="65" max="65" width="7.875" style="8" bestFit="1" customWidth="1"/>
    <col min="66" max="66" width="7.625" style="8" bestFit="1" customWidth="1"/>
    <col min="67" max="67" width="10.75" style="8" bestFit="1" customWidth="1"/>
    <col min="68" max="68" width="11.75" style="8" bestFit="1" customWidth="1"/>
    <col min="69" max="69" width="6.75" style="8" bestFit="1" customWidth="1"/>
    <col min="70" max="70" width="6.875" style="8" bestFit="1" customWidth="1"/>
    <col min="71" max="71" width="7.125" style="8" bestFit="1" customWidth="1"/>
    <col min="72" max="72" width="8.875" style="8" bestFit="1" customWidth="1"/>
    <col min="73" max="73" width="7.125" style="8" bestFit="1" customWidth="1"/>
    <col min="74" max="74" width="7.75" style="8" bestFit="1" customWidth="1"/>
    <col min="75" max="75" width="12.75" style="8" bestFit="1" customWidth="1"/>
    <col min="76" max="76" width="10.125" style="8" bestFit="1" customWidth="1"/>
    <col min="77" max="77" width="13.375" style="8" bestFit="1" customWidth="1"/>
    <col min="78" max="78" width="10.75" style="8" bestFit="1" customWidth="1"/>
    <col min="79" max="79" width="12.625" style="8" bestFit="1" customWidth="1"/>
    <col min="80" max="80" width="8.25" style="8" bestFit="1" customWidth="1"/>
    <col min="81" max="81" width="13" style="8" bestFit="1" customWidth="1"/>
    <col min="82" max="82" width="7.75" style="8" bestFit="1" customWidth="1"/>
    <col min="83" max="83" width="9.25" style="8" bestFit="1" customWidth="1"/>
    <col min="84" max="84" width="7.875" style="8" bestFit="1" customWidth="1"/>
    <col min="85" max="85" width="9.25" style="8" bestFit="1" customWidth="1"/>
    <col min="86" max="86" width="8.875" style="8" bestFit="1" customWidth="1"/>
    <col min="87" max="87" width="7.875" style="8" bestFit="1" customWidth="1"/>
    <col min="88" max="88" width="8.875" style="8" bestFit="1" customWidth="1"/>
    <col min="89" max="89" width="7.375" style="8" bestFit="1" customWidth="1"/>
    <col min="90" max="90" width="6.875" style="8" bestFit="1" customWidth="1"/>
    <col min="91" max="91" width="8" style="8" bestFit="1" customWidth="1"/>
    <col min="92" max="92" width="10.75" style="8" bestFit="1" customWidth="1"/>
    <col min="93" max="93" width="7.875" style="8" bestFit="1" customWidth="1"/>
    <col min="94" max="94" width="10" style="8" bestFit="1" customWidth="1"/>
    <col min="95" max="95" width="7.125" style="8" bestFit="1" customWidth="1"/>
    <col min="96" max="96" width="6.125" style="8" bestFit="1" customWidth="1"/>
    <col min="97" max="97" width="8.125" style="8" bestFit="1" customWidth="1"/>
    <col min="98" max="98" width="7.25" style="8" bestFit="1" customWidth="1"/>
    <col min="99" max="99" width="6.75" style="8" bestFit="1" customWidth="1"/>
    <col min="100" max="100" width="8.25" style="8" bestFit="1" customWidth="1"/>
    <col min="101" max="101" width="4.25" style="8" bestFit="1" customWidth="1"/>
    <col min="102" max="102" width="9.625" style="8" bestFit="1" customWidth="1"/>
    <col min="103" max="103" width="7" style="8" bestFit="1" customWidth="1"/>
    <col min="104" max="104" width="6.75" style="8" bestFit="1" customWidth="1"/>
    <col min="105" max="105" width="12.875" style="8" bestFit="1" customWidth="1"/>
    <col min="106" max="106" width="16.625" style="8" bestFit="1" customWidth="1"/>
    <col min="107" max="107" width="12.75" style="8" bestFit="1" customWidth="1"/>
    <col min="108" max="108" width="15" style="8" bestFit="1" customWidth="1"/>
    <col min="109" max="109" width="8.875" style="8" bestFit="1" customWidth="1"/>
    <col min="110" max="110" width="10.375" style="8" bestFit="1" customWidth="1"/>
    <col min="111" max="111" width="10.25" style="8" bestFit="1" customWidth="1"/>
    <col min="112" max="112" width="12" style="8" bestFit="1" customWidth="1"/>
    <col min="113" max="113" width="9.375" style="8" bestFit="1" customWidth="1"/>
    <col min="114" max="114" width="10.625" style="8" bestFit="1" customWidth="1"/>
    <col min="115" max="115" width="8.375" style="8" bestFit="1" customWidth="1"/>
    <col min="116" max="116" width="8" style="8" bestFit="1" customWidth="1"/>
    <col min="117" max="117" width="10.375" style="8" bestFit="1" customWidth="1"/>
    <col min="118" max="119" width="7.125" style="8" bestFit="1" customWidth="1"/>
    <col min="120" max="120" width="17.625" style="8" bestFit="1" customWidth="1"/>
    <col min="121" max="121" width="17.25" style="8" bestFit="1" customWidth="1"/>
    <col min="122" max="122" width="17.625" style="8" bestFit="1" customWidth="1"/>
    <col min="123" max="123" width="8.25" style="8" bestFit="1" customWidth="1"/>
    <col min="124" max="124" width="18.375" style="8" bestFit="1" customWidth="1"/>
    <col min="125" max="125" width="19.25" style="8" bestFit="1" customWidth="1"/>
    <col min="126" max="126" width="7.75" style="8" bestFit="1" customWidth="1"/>
    <col min="127" max="127" width="6.875" style="8" bestFit="1" customWidth="1"/>
    <col min="128" max="128" width="10.75" style="8" bestFit="1" customWidth="1"/>
    <col min="129" max="129" width="15.875" style="8" bestFit="1" customWidth="1"/>
    <col min="130" max="130" width="8.625" style="8" bestFit="1" customWidth="1"/>
    <col min="131" max="131" width="6.75" style="8" bestFit="1" customWidth="1"/>
    <col min="132" max="132" width="7" style="8" bestFit="1" customWidth="1"/>
    <col min="133" max="133" width="7.625" style="8" bestFit="1" customWidth="1"/>
    <col min="134" max="134" width="7.125" style="8" bestFit="1" customWidth="1"/>
    <col min="135" max="135" width="19.875" style="8" bestFit="1" customWidth="1"/>
    <col min="136" max="136" width="8.625" style="8" bestFit="1" customWidth="1"/>
    <col min="137" max="137" width="10" style="8" bestFit="1" customWidth="1"/>
    <col min="138" max="138" width="9.125" style="8" bestFit="1" customWidth="1"/>
    <col min="139" max="139" width="7" style="8" bestFit="1" customWidth="1"/>
    <col min="140" max="140" width="9" style="8" bestFit="1" customWidth="1"/>
    <col min="141" max="141" width="9.375" style="8" bestFit="1" customWidth="1"/>
    <col min="142" max="142" width="7.625" style="8" bestFit="1" customWidth="1"/>
    <col min="143" max="143" width="6.75" style="8" bestFit="1" customWidth="1"/>
    <col min="144" max="144" width="4.875" style="8" bestFit="1" customWidth="1"/>
    <col min="145" max="145" width="10.125" style="8" bestFit="1" customWidth="1"/>
    <col min="146" max="147" width="6.625" style="8" bestFit="1" customWidth="1"/>
    <col min="148" max="148" width="12.25" style="8" bestFit="1" customWidth="1"/>
    <col min="149" max="149" width="9.75" style="8" bestFit="1" customWidth="1"/>
    <col min="150" max="150" width="9.25" style="8" bestFit="1" customWidth="1"/>
    <col min="151" max="151" width="9.75" style="8" bestFit="1" customWidth="1"/>
    <col min="152" max="152" width="6.125" style="8" bestFit="1" customWidth="1"/>
    <col min="153" max="153" width="9.375" style="8" bestFit="1" customWidth="1"/>
    <col min="154" max="154" width="7.75" style="8" bestFit="1" customWidth="1"/>
    <col min="155" max="155" width="12.375" style="8" bestFit="1" customWidth="1"/>
    <col min="156" max="156" width="8.625" style="8" bestFit="1" customWidth="1"/>
    <col min="157" max="157" width="10.375" style="8" bestFit="1" customWidth="1"/>
    <col min="158" max="158" width="7.375" style="8" bestFit="1" customWidth="1"/>
    <col min="159" max="159" width="5.625" style="8" bestFit="1" customWidth="1"/>
    <col min="160" max="160" width="7.625" style="8" bestFit="1" customWidth="1"/>
    <col min="161" max="161" width="10.75" style="8" bestFit="1" customWidth="1"/>
    <col min="162" max="162" width="7.625" style="8" bestFit="1" customWidth="1"/>
    <col min="163" max="163" width="7.75" style="8" bestFit="1" customWidth="1"/>
    <col min="164" max="164" width="6.75" style="8" bestFit="1" customWidth="1"/>
    <col min="165" max="165" width="8" style="8" bestFit="1" customWidth="1"/>
    <col min="166" max="166" width="9.25" style="8" bestFit="1" customWidth="1"/>
    <col min="167" max="167" width="6.75" style="8" bestFit="1" customWidth="1"/>
    <col min="168" max="168" width="8" style="8" bestFit="1" customWidth="1"/>
    <col min="169" max="169" width="14.375" style="8" bestFit="1" customWidth="1"/>
    <col min="170" max="170" width="8.125" style="8" bestFit="1" customWidth="1"/>
    <col min="171" max="171" width="9.125" style="8" bestFit="1" customWidth="1"/>
    <col min="172" max="172" width="7.75" style="8" bestFit="1" customWidth="1"/>
    <col min="173" max="173" width="8.625" style="8" bestFit="1" customWidth="1"/>
    <col min="174" max="174" width="13.75" style="8" bestFit="1" customWidth="1"/>
    <col min="175" max="175" width="10.25" style="8" bestFit="1" customWidth="1"/>
    <col min="176" max="176" width="8.125" style="8" bestFit="1" customWidth="1"/>
    <col min="177" max="177" width="6.75" style="8" bestFit="1" customWidth="1"/>
    <col min="178" max="178" width="6.375" style="8" bestFit="1" customWidth="1"/>
    <col min="179" max="179" width="9.375" style="8" bestFit="1" customWidth="1"/>
    <col min="180" max="180" width="6.125" style="8" bestFit="1" customWidth="1"/>
    <col min="181" max="181" width="7" style="8" bestFit="1" customWidth="1"/>
    <col min="182" max="182" width="8.375" style="8" bestFit="1" customWidth="1"/>
    <col min="183" max="183" width="11.25" style="8" bestFit="1" customWidth="1"/>
    <col min="184" max="184" width="9.875" style="8" bestFit="1" customWidth="1"/>
    <col min="185" max="185" width="8.625" style="8" bestFit="1" customWidth="1"/>
    <col min="186" max="186" width="8.875" style="8" bestFit="1" customWidth="1"/>
    <col min="187" max="187" width="8.125" style="8" bestFit="1" customWidth="1"/>
    <col min="188" max="188" width="10.25" style="8" bestFit="1" customWidth="1"/>
    <col min="189" max="189" width="12.25" style="8" bestFit="1" customWidth="1"/>
    <col min="190" max="190" width="11.375" style="8" bestFit="1" customWidth="1"/>
    <col min="191" max="191" width="11.625" style="8" bestFit="1" customWidth="1"/>
    <col min="192" max="192" width="6.25" style="8" bestFit="1" customWidth="1"/>
    <col min="193" max="193" width="8.375" style="8" bestFit="1" customWidth="1"/>
    <col min="194" max="194" width="7.625" style="8" bestFit="1" customWidth="1"/>
    <col min="195" max="195" width="9.875" style="8" bestFit="1" customWidth="1"/>
    <col min="196" max="196" width="7.625" style="8" bestFit="1" customWidth="1"/>
    <col min="197" max="197" width="8.25" style="8" bestFit="1" customWidth="1"/>
    <col min="198" max="198" width="5" style="8" bestFit="1" customWidth="1"/>
    <col min="199" max="199" width="7.625" style="8" bestFit="1" customWidth="1"/>
    <col min="200" max="200" width="10.625" style="8" bestFit="1" customWidth="1"/>
    <col min="201" max="201" width="8.375" style="8" bestFit="1" customWidth="1"/>
    <col min="202" max="202" width="8.625" style="8" bestFit="1" customWidth="1"/>
    <col min="203" max="203" width="11.625" style="8" bestFit="1" customWidth="1"/>
    <col min="204" max="204" width="8.625" style="8" bestFit="1" customWidth="1"/>
    <col min="205" max="205" width="7.125" style="8" bestFit="1" customWidth="1"/>
    <col min="206" max="206" width="8.375" style="8" bestFit="1" customWidth="1"/>
    <col min="207" max="207" width="7.375" style="8" bestFit="1" customWidth="1"/>
    <col min="208" max="208" width="9.75" style="8" bestFit="1" customWidth="1"/>
    <col min="209" max="209" width="7" style="8" bestFit="1" customWidth="1"/>
    <col min="210" max="210" width="8.75" style="8" bestFit="1" customWidth="1"/>
    <col min="211" max="211" width="7.125" style="8" bestFit="1" customWidth="1"/>
    <col min="212" max="212" width="8.25" style="8" bestFit="1" customWidth="1"/>
    <col min="213" max="213" width="9.625" style="8" bestFit="1" customWidth="1"/>
    <col min="214" max="214" width="7.75" style="8" bestFit="1" customWidth="1"/>
    <col min="215" max="215" width="10.125" style="8" bestFit="1" customWidth="1"/>
    <col min="216" max="216" width="7.625" style="8" bestFit="1" customWidth="1"/>
    <col min="217" max="217" width="6.875" style="8" bestFit="1" customWidth="1"/>
    <col min="218" max="218" width="5.875" style="8" bestFit="1" customWidth="1"/>
    <col min="219" max="219" width="9.625" style="8" bestFit="1" customWidth="1"/>
    <col min="220" max="220" width="8.25" style="8" bestFit="1" customWidth="1"/>
    <col min="221" max="221" width="6.375" style="8" bestFit="1" customWidth="1"/>
    <col min="222" max="222" width="7.25" style="8" bestFit="1" customWidth="1"/>
    <col min="223" max="223" width="10.75" style="8" bestFit="1" customWidth="1"/>
    <col min="224" max="224" width="7.875" style="8" bestFit="1" customWidth="1"/>
    <col min="225" max="225" width="10.375" style="8" bestFit="1" customWidth="1"/>
    <col min="226" max="226" width="13.625" style="8" bestFit="1" customWidth="1"/>
    <col min="227" max="227" width="8.375" style="8" bestFit="1" customWidth="1"/>
    <col min="228" max="228" width="7.875" style="8" bestFit="1" customWidth="1"/>
    <col min="229" max="229" width="7.375" style="8" bestFit="1" customWidth="1"/>
    <col min="230" max="230" width="8.625" style="8" bestFit="1" customWidth="1"/>
    <col min="231" max="231" width="8" style="8" bestFit="1" customWidth="1"/>
    <col min="232" max="232" width="8.25" style="8" bestFit="1" customWidth="1"/>
    <col min="233" max="233" width="7.625" style="8" bestFit="1" customWidth="1"/>
    <col min="234" max="234" width="10.125" style="8" bestFit="1" customWidth="1"/>
    <col min="235" max="235" width="21.875" style="8" bestFit="1" customWidth="1"/>
    <col min="236" max="236" width="9.875" style="8" bestFit="1" customWidth="1"/>
    <col min="237" max="237" width="18.75" style="8" bestFit="1" customWidth="1"/>
    <col min="238" max="238" width="19.25" style="8" bestFit="1" customWidth="1"/>
    <col min="239" max="239" width="19.875" style="8" bestFit="1" customWidth="1"/>
    <col min="240" max="240" width="19.625" style="8" bestFit="1" customWidth="1"/>
    <col min="241" max="241" width="9.625" style="8" bestFit="1" customWidth="1"/>
    <col min="242" max="242" width="9.125" style="8" bestFit="1" customWidth="1"/>
    <col min="243" max="243" width="9" style="8" bestFit="1" customWidth="1"/>
    <col min="244" max="244" width="8.25" style="8" bestFit="1" customWidth="1"/>
    <col min="245" max="245" width="9.75" style="8" bestFit="1" customWidth="1"/>
    <col min="246" max="246" width="8.625" style="8" bestFit="1" customWidth="1"/>
    <col min="247" max="247" width="10.875" style="8" bestFit="1"/>
    <col min="248" max="248" width="9.375" style="8" bestFit="1" customWidth="1"/>
    <col min="249" max="249" width="8.125" style="8" bestFit="1" customWidth="1"/>
    <col min="250" max="250" width="10" style="8" bestFit="1" customWidth="1"/>
    <col min="251" max="251" width="8.875" style="8" bestFit="1" customWidth="1"/>
    <col min="252" max="252" width="13.25" style="8" bestFit="1" customWidth="1"/>
    <col min="253" max="253" width="9.375" style="8" bestFit="1" customWidth="1"/>
    <col min="254" max="254" width="20" style="8" bestFit="1" customWidth="1"/>
    <col min="255" max="255" width="9.375" style="8" bestFit="1" customWidth="1"/>
    <col min="256" max="256" width="7.125" style="8" bestFit="1" customWidth="1"/>
    <col min="257" max="257" width="8" style="8" bestFit="1" customWidth="1"/>
    <col min="258" max="258" width="8.125" style="8" bestFit="1" customWidth="1"/>
    <col min="259" max="259" width="8.75" style="8" bestFit="1" customWidth="1"/>
    <col min="260" max="260" width="8.125" style="8" bestFit="1" customWidth="1"/>
    <col min="261" max="261" width="9" style="8" bestFit="1" customWidth="1"/>
    <col min="262" max="262" width="8.25" style="8" bestFit="1" customWidth="1"/>
    <col min="263" max="263" width="10.125" style="8" bestFit="1" customWidth="1"/>
    <col min="264" max="264" width="8.125" style="8" bestFit="1" customWidth="1"/>
    <col min="265" max="265" width="7.75" style="8" bestFit="1" customWidth="1"/>
    <col min="266" max="266" width="9.625" style="8" bestFit="1" customWidth="1"/>
    <col min="267" max="267" width="11.375" style="8" bestFit="1" customWidth="1"/>
    <col min="268" max="268" width="18.625" style="8" bestFit="1" customWidth="1"/>
    <col min="269" max="269" width="9" style="8" bestFit="1" customWidth="1"/>
    <col min="270" max="270" width="7.375" style="8" bestFit="1" customWidth="1"/>
    <col min="271" max="271" width="7.25" style="8" bestFit="1" customWidth="1"/>
    <col min="272" max="272" width="5" style="8" bestFit="1" customWidth="1"/>
    <col min="273" max="273" width="6.875" style="8" bestFit="1" customWidth="1"/>
    <col min="274" max="274" width="6.625" style="8" bestFit="1" customWidth="1"/>
    <col min="275" max="275" width="9.75" style="8" bestFit="1" customWidth="1"/>
    <col min="276" max="276" width="9" style="8" bestFit="1" customWidth="1"/>
    <col min="277" max="277" width="7.25" style="8" bestFit="1" customWidth="1"/>
    <col min="278" max="278" width="9.875" style="8" bestFit="1" customWidth="1"/>
    <col min="279" max="279" width="5.75" style="8" bestFit="1" customWidth="1"/>
    <col min="280" max="280" width="9.25" style="8" bestFit="1" customWidth="1"/>
    <col min="281" max="281" width="8" style="8" bestFit="1" customWidth="1"/>
    <col min="282" max="282" width="9.875" style="8" bestFit="1" customWidth="1"/>
    <col min="283" max="283" width="7.875" style="8" bestFit="1" customWidth="1"/>
    <col min="284" max="284" width="9.125" style="8" bestFit="1" customWidth="1"/>
    <col min="285" max="285" width="8.125" style="8" bestFit="1" customWidth="1"/>
    <col min="286" max="287" width="7.125" style="8" bestFit="1" customWidth="1"/>
    <col min="288" max="288" width="12.875" style="8" bestFit="1" customWidth="1"/>
    <col min="289" max="289" width="9.375" style="8" bestFit="1" customWidth="1"/>
    <col min="290" max="290" width="8.125" style="8" bestFit="1" customWidth="1"/>
    <col min="291" max="291" width="6.25" style="8" bestFit="1" customWidth="1"/>
    <col min="292" max="292" width="5.875" style="8" bestFit="1" customWidth="1"/>
    <col min="293" max="293" width="15.75" style="8" bestFit="1" customWidth="1"/>
    <col min="294" max="294" width="8.875" style="8" bestFit="1" customWidth="1"/>
    <col min="295" max="295" width="7" style="8" bestFit="1" customWidth="1"/>
    <col min="296" max="296" width="8.625" style="8" bestFit="1" customWidth="1"/>
    <col min="297" max="297" width="12.625" style="8" bestFit="1" customWidth="1"/>
    <col min="298" max="298" width="10.125" style="8" bestFit="1" customWidth="1"/>
    <col min="299" max="299" width="6.25" style="8" bestFit="1" customWidth="1"/>
    <col min="300" max="300" width="6.125" style="8" bestFit="1" customWidth="1"/>
    <col min="301" max="301" width="8.875" style="8" bestFit="1" customWidth="1"/>
    <col min="302" max="302" width="11" style="8" bestFit="1" customWidth="1"/>
    <col min="303" max="303" width="8" style="8" bestFit="1" customWidth="1"/>
    <col min="304" max="304" width="11.125" style="8" bestFit="1" customWidth="1"/>
    <col min="305" max="305" width="10.875" style="8" bestFit="1"/>
    <col min="306" max="306" width="8.25" style="8" bestFit="1" customWidth="1"/>
    <col min="307" max="307" width="6.125" style="8" bestFit="1" customWidth="1"/>
    <col min="308" max="308" width="7.125" style="8" bestFit="1" customWidth="1"/>
    <col min="309" max="309" width="7.75" style="8" bestFit="1" customWidth="1"/>
    <col min="310" max="310" width="6.125" style="8" bestFit="1" customWidth="1"/>
    <col min="311" max="312" width="8.625" style="8" bestFit="1" customWidth="1"/>
    <col min="313" max="313" width="8.125" style="8" bestFit="1" customWidth="1"/>
    <col min="314" max="314" width="8.25" style="8" bestFit="1" customWidth="1"/>
    <col min="315" max="315" width="7.25" style="8" bestFit="1" customWidth="1"/>
    <col min="316" max="316" width="7.875" style="8" bestFit="1" customWidth="1"/>
    <col min="317" max="317" width="8" style="8" bestFit="1" customWidth="1"/>
    <col min="318" max="318" width="8.125" style="8" bestFit="1" customWidth="1"/>
    <col min="319" max="319" width="7.625" style="8" bestFit="1" customWidth="1"/>
    <col min="320" max="320" width="8.375" style="8" bestFit="1" customWidth="1"/>
    <col min="321" max="321" width="9.375" style="8" bestFit="1" customWidth="1"/>
    <col min="322" max="322" width="6" style="8" bestFit="1" customWidth="1"/>
    <col min="323" max="323" width="12.125" style="8" bestFit="1" customWidth="1"/>
    <col min="324" max="324" width="9.125" style="8" bestFit="1" customWidth="1"/>
    <col min="325" max="325" width="10.375" style="8" bestFit="1" customWidth="1"/>
    <col min="326" max="326" width="8.375" style="8" bestFit="1" customWidth="1"/>
    <col min="327" max="327" width="6.375" style="8" bestFit="1" customWidth="1"/>
    <col min="328" max="328" width="12" style="8" bestFit="1" customWidth="1"/>
    <col min="329" max="329" width="7.75" style="8" bestFit="1" customWidth="1"/>
    <col min="330" max="330" width="10" style="8" bestFit="1" customWidth="1"/>
    <col min="331" max="331" width="9.375" style="8" bestFit="1" customWidth="1"/>
    <col min="332" max="332" width="10.125" style="8" bestFit="1" customWidth="1"/>
    <col min="333" max="333" width="19.125" style="8" bestFit="1" customWidth="1"/>
    <col min="334" max="334" width="10.75" style="8" bestFit="1" customWidth="1"/>
    <col min="335" max="335" width="8.75" style="8" bestFit="1" customWidth="1"/>
    <col min="336" max="336" width="10.25" style="8" bestFit="1" customWidth="1"/>
    <col min="337" max="337" width="10.75" style="8" bestFit="1" customWidth="1"/>
    <col min="338" max="338" width="7.875" style="8" bestFit="1" customWidth="1"/>
    <col min="339" max="339" width="7.375" style="8" bestFit="1" customWidth="1"/>
    <col min="340" max="340" width="6.25" style="8" bestFit="1" customWidth="1"/>
    <col min="341" max="341" width="8.625" style="8" bestFit="1" customWidth="1"/>
    <col min="342" max="342" width="9.625" style="8" bestFit="1" customWidth="1"/>
    <col min="343" max="343" width="7.625" style="8" bestFit="1" customWidth="1"/>
    <col min="344" max="344" width="7.25" style="8" bestFit="1" customWidth="1"/>
    <col min="345" max="345" width="8.625" style="8" bestFit="1" customWidth="1"/>
    <col min="346" max="346" width="9.125" style="8" bestFit="1" customWidth="1"/>
    <col min="347" max="347" width="9.625" style="8" bestFit="1" customWidth="1"/>
    <col min="348" max="348" width="9.875" style="8" bestFit="1" customWidth="1"/>
    <col min="349" max="349" width="7.75" style="8" bestFit="1" customWidth="1"/>
    <col min="350" max="350" width="8.25" style="8" bestFit="1" customWidth="1"/>
    <col min="351" max="351" width="19.75" style="8" bestFit="1" customWidth="1"/>
    <col min="352" max="352" width="11.125" style="8" bestFit="1" customWidth="1"/>
    <col min="353" max="353" width="8.25" style="8" bestFit="1" customWidth="1"/>
    <col min="354" max="354" width="7.75" style="8" bestFit="1" customWidth="1"/>
    <col min="355" max="355" width="17.875" style="8" bestFit="1" customWidth="1"/>
    <col min="356" max="356" width="9.375" style="8" bestFit="1" customWidth="1"/>
    <col min="357" max="357" width="6.375" style="8" bestFit="1" customWidth="1"/>
    <col min="358" max="358" width="14.125" style="8" bestFit="1" customWidth="1"/>
    <col min="359" max="359" width="5.125" style="8" bestFit="1" customWidth="1"/>
    <col min="360" max="360" width="12.125" style="8" bestFit="1" customWidth="1"/>
    <col min="361" max="361" width="10.75" style="8" bestFit="1" customWidth="1"/>
    <col min="362" max="362" width="9.25" style="8" bestFit="1" customWidth="1"/>
    <col min="363" max="363" width="7" style="8" bestFit="1" customWidth="1"/>
    <col min="364" max="364" width="7.375" style="8" bestFit="1" customWidth="1"/>
    <col min="365" max="365" width="8.625" style="8" bestFit="1" customWidth="1"/>
    <col min="366" max="366" width="5.75" style="8" bestFit="1" customWidth="1"/>
    <col min="367" max="367" width="6.75" style="8" bestFit="1" customWidth="1"/>
    <col min="368" max="368" width="7" style="8" bestFit="1" customWidth="1"/>
    <col min="369" max="369" width="9" style="8" bestFit="1" customWidth="1"/>
    <col min="370" max="370" width="4.125" style="8" bestFit="1" customWidth="1"/>
    <col min="371" max="371" width="6.375" style="8" bestFit="1" customWidth="1"/>
    <col min="372" max="372" width="6.75" style="8" bestFit="1" customWidth="1"/>
    <col min="373" max="373" width="4.625" style="8" bestFit="1" customWidth="1"/>
    <col min="374" max="374" width="6.875" style="8" bestFit="1" customWidth="1"/>
    <col min="375" max="375" width="6.125" style="8" bestFit="1" customWidth="1"/>
    <col min="376" max="376" width="5.625" style="8" bestFit="1" customWidth="1"/>
    <col min="377" max="377" width="7.625" style="8" bestFit="1" customWidth="1"/>
    <col min="378" max="378" width="6" style="8" bestFit="1" customWidth="1"/>
    <col min="379" max="379" width="7.75" style="8" bestFit="1" customWidth="1"/>
    <col min="380" max="380" width="3.375" style="8" bestFit="1" customWidth="1"/>
    <col min="381" max="381" width="8.25" style="8" bestFit="1" customWidth="1"/>
    <col min="382" max="382" width="8.375" style="8" bestFit="1" customWidth="1"/>
    <col min="383" max="383" width="6.25" style="8" bestFit="1" customWidth="1"/>
    <col min="384" max="384" width="9.25" style="8" bestFit="1" customWidth="1"/>
    <col min="385" max="385" width="6.125" style="8" bestFit="1" customWidth="1"/>
    <col min="386" max="386" width="9.375" style="8" bestFit="1" customWidth="1"/>
    <col min="387" max="387" width="11.25" style="8" bestFit="1" customWidth="1"/>
    <col min="388" max="388" width="6.875" style="8" bestFit="1" customWidth="1"/>
    <col min="389" max="389" width="14" style="8" bestFit="1" customWidth="1"/>
    <col min="390" max="390" width="5.75" style="8" bestFit="1" customWidth="1"/>
    <col min="391" max="391" width="6.875" style="8" bestFit="1" customWidth="1"/>
    <col min="392" max="392" width="11.25" style="8" bestFit="1" customWidth="1"/>
    <col min="393" max="393" width="12" style="8" bestFit="1" customWidth="1"/>
    <col min="394" max="394" width="9.75" style="8" bestFit="1" customWidth="1"/>
    <col min="395" max="395" width="8.875" style="8" bestFit="1" customWidth="1"/>
    <col min="396" max="396" width="9.25" style="8" bestFit="1" customWidth="1"/>
    <col min="397" max="397" width="7.125" style="8" bestFit="1" customWidth="1"/>
    <col min="398" max="398" width="7.75" style="8" bestFit="1" customWidth="1"/>
    <col min="399" max="399" width="11" style="8" bestFit="1" customWidth="1"/>
    <col min="400" max="400" width="7.125" style="8" bestFit="1" customWidth="1"/>
    <col min="401" max="401" width="10.25" style="8" bestFit="1" customWidth="1"/>
    <col min="402" max="402" width="9.625" style="8" bestFit="1" customWidth="1"/>
    <col min="403" max="403" width="12.125" style="8" bestFit="1" customWidth="1"/>
    <col min="404" max="404" width="9.875" style="8" bestFit="1" customWidth="1"/>
    <col min="405" max="405" width="9.375" style="8" bestFit="1" customWidth="1"/>
    <col min="406" max="406" width="8.75" style="8" bestFit="1" customWidth="1"/>
    <col min="407" max="407" width="13" style="8" bestFit="1" customWidth="1"/>
    <col min="408" max="408" width="17" style="8" bestFit="1" customWidth="1"/>
    <col min="409" max="409" width="15.875" style="8" bestFit="1" customWidth="1"/>
    <col min="410" max="410" width="10" style="8" bestFit="1" customWidth="1"/>
    <col min="411" max="411" width="12" style="8" bestFit="1" customWidth="1"/>
    <col min="412" max="412" width="10.125" style="8" bestFit="1" customWidth="1"/>
    <col min="413" max="413" width="8.125" style="8" bestFit="1" customWidth="1"/>
    <col min="414" max="414" width="12.625" style="8" bestFit="1" customWidth="1"/>
    <col min="415" max="415" width="8.75" style="8" bestFit="1" customWidth="1"/>
    <col min="416" max="416" width="6.25" style="8" bestFit="1" customWidth="1"/>
    <col min="417" max="417" width="10.25" style="8" bestFit="1" customWidth="1"/>
    <col min="418" max="418" width="7.75" style="8" bestFit="1" customWidth="1"/>
    <col min="419" max="419" width="10" style="8" bestFit="1" customWidth="1"/>
    <col min="420" max="420" width="7.75" style="8" bestFit="1" customWidth="1"/>
    <col min="421" max="421" width="8" style="8" bestFit="1" customWidth="1"/>
    <col min="422" max="422" width="12.25" style="8" bestFit="1" customWidth="1"/>
    <col min="423" max="423" width="8.625" style="8" bestFit="1" customWidth="1"/>
    <col min="424" max="424" width="8.375" style="8" bestFit="1" customWidth="1"/>
    <col min="425" max="425" width="10.25" style="8" bestFit="1" customWidth="1"/>
    <col min="426" max="426" width="7" style="8" bestFit="1" customWidth="1"/>
    <col min="427" max="427" width="8.75" style="8" bestFit="1" customWidth="1"/>
    <col min="428" max="428" width="8" style="8" bestFit="1" customWidth="1"/>
    <col min="429" max="429" width="7.75" style="8" bestFit="1" customWidth="1"/>
    <col min="430" max="431" width="10.125" style="8" bestFit="1" customWidth="1"/>
    <col min="432" max="432" width="8.75" style="8" bestFit="1" customWidth="1"/>
    <col min="433" max="433" width="14.875" style="8" bestFit="1" customWidth="1"/>
    <col min="434" max="434" width="9.375" style="8" bestFit="1" customWidth="1"/>
    <col min="435" max="435" width="7" style="8" bestFit="1" customWidth="1"/>
    <col min="436" max="436" width="5.625" style="8" bestFit="1" customWidth="1"/>
    <col min="437" max="437" width="8.125" style="8" bestFit="1" customWidth="1"/>
    <col min="438" max="438" width="12.625" style="8" bestFit="1" customWidth="1"/>
    <col min="439" max="439" width="6.375" style="8" bestFit="1" customWidth="1"/>
    <col min="440" max="440" width="6.75" style="8" bestFit="1" customWidth="1"/>
    <col min="441" max="441" width="6.875" style="8" bestFit="1" customWidth="1"/>
    <col min="442" max="442" width="8.125" style="8" bestFit="1" customWidth="1"/>
    <col min="443" max="443" width="7.25" style="8" bestFit="1" customWidth="1"/>
    <col min="444" max="444" width="5.375" style="8" bestFit="1" customWidth="1"/>
    <col min="445" max="445" width="14.625" style="8" bestFit="1" customWidth="1"/>
    <col min="446" max="446" width="6.125" style="8" bestFit="1" customWidth="1"/>
    <col min="447" max="447" width="9.875" style="8" bestFit="1" customWidth="1"/>
    <col min="448" max="448" width="12.625" style="8" bestFit="1" customWidth="1"/>
    <col min="449" max="449" width="12" style="8" bestFit="1" customWidth="1"/>
    <col min="450" max="450" width="9.75" style="8" bestFit="1" customWidth="1"/>
    <col min="451" max="451" width="10.125" style="8" bestFit="1" customWidth="1"/>
    <col min="452" max="452" width="8" style="8" bestFit="1" customWidth="1"/>
    <col min="453" max="453" width="7.875" style="8" bestFit="1" customWidth="1"/>
    <col min="454" max="454" width="8.375" style="8" bestFit="1" customWidth="1"/>
    <col min="455" max="455" width="10.75" style="8" bestFit="1" customWidth="1"/>
    <col min="456" max="456" width="7" style="8" bestFit="1" customWidth="1"/>
    <col min="457" max="457" width="8.75" style="8" bestFit="1" customWidth="1"/>
    <col min="458" max="458" width="7.375" style="8" bestFit="1" customWidth="1"/>
    <col min="459" max="459" width="10.25" style="8" bestFit="1" customWidth="1"/>
    <col min="460" max="460" width="6.625" style="8" bestFit="1" customWidth="1"/>
    <col min="461" max="461" width="8.75" style="8" bestFit="1" customWidth="1"/>
    <col min="462" max="462" width="7.375" style="8" bestFit="1" customWidth="1"/>
    <col min="463" max="463" width="9.125" style="8" bestFit="1" customWidth="1"/>
    <col min="464" max="464" width="7.375" style="8" bestFit="1" customWidth="1"/>
    <col min="465" max="465" width="9.375" style="8" bestFit="1" customWidth="1"/>
    <col min="466" max="466" width="8.75" style="8" bestFit="1" customWidth="1"/>
    <col min="467" max="467" width="7.25" style="8" bestFit="1" customWidth="1"/>
    <col min="468" max="468" width="9" style="8" bestFit="1" customWidth="1"/>
    <col min="469" max="469" width="24.125" style="8" bestFit="1" customWidth="1"/>
    <col min="470" max="470" width="5.625" style="8" bestFit="1" customWidth="1"/>
    <col min="471" max="471" width="10" style="8" bestFit="1" customWidth="1"/>
    <col min="472" max="472" width="6.75" style="8" bestFit="1" customWidth="1"/>
    <col min="473" max="473" width="11.75" style="8" bestFit="1" customWidth="1"/>
    <col min="474" max="474" width="10.125" style="8" bestFit="1" customWidth="1"/>
    <col min="475" max="475" width="11.125" style="8" bestFit="1" customWidth="1"/>
    <col min="476" max="476" width="9.625" style="8" bestFit="1" customWidth="1"/>
    <col min="477" max="477" width="12.625" style="8" bestFit="1" customWidth="1"/>
    <col min="478" max="478" width="9" style="8" bestFit="1" customWidth="1"/>
    <col min="479" max="479" width="6.875" style="8" bestFit="1" customWidth="1"/>
    <col min="480" max="480" width="9.125" style="8" bestFit="1" customWidth="1"/>
    <col min="481" max="481" width="11.875" style="8" bestFit="1" customWidth="1"/>
    <col min="482" max="482" width="8.75" style="8" bestFit="1" customWidth="1"/>
    <col min="483" max="483" width="10.625" style="8" bestFit="1" customWidth="1"/>
    <col min="484" max="484" width="8.625" style="8" bestFit="1" customWidth="1"/>
    <col min="485" max="485" width="9.125" style="8" bestFit="1" customWidth="1"/>
    <col min="486" max="486" width="7.875" style="8" bestFit="1" customWidth="1"/>
    <col min="487" max="488" width="12.875" style="8" bestFit="1" customWidth="1"/>
    <col min="489" max="489" width="14.875" style="8" bestFit="1" customWidth="1"/>
    <col min="490" max="490" width="7.25" style="8" bestFit="1" customWidth="1"/>
    <col min="491" max="491" width="11.625" style="8" bestFit="1" customWidth="1"/>
    <col min="492" max="492" width="8.625" style="8" bestFit="1" customWidth="1"/>
    <col min="493" max="493" width="6.125" style="8" bestFit="1" customWidth="1"/>
    <col min="494" max="494" width="10.25" style="8" bestFit="1" customWidth="1"/>
    <col min="495" max="495" width="8.375" style="8" bestFit="1" customWidth="1"/>
    <col min="496" max="496" width="13.625" style="8" bestFit="1" customWidth="1"/>
    <col min="497" max="497" width="8.625" style="8" bestFit="1" customWidth="1"/>
    <col min="498" max="498" width="5.25" style="8" bestFit="1" customWidth="1"/>
    <col min="499" max="499" width="7" style="8" bestFit="1" customWidth="1"/>
    <col min="500" max="500" width="8.875" style="8" bestFit="1" customWidth="1"/>
    <col min="501" max="501" width="10.875" style="8" bestFit="1"/>
    <col min="502" max="502" width="6.875" style="8" bestFit="1" customWidth="1"/>
    <col min="503" max="503" width="8.875" style="8" bestFit="1" customWidth="1"/>
    <col min="504" max="504" width="8.25" style="8" bestFit="1" customWidth="1"/>
    <col min="505" max="505" width="7.875" style="8" bestFit="1" customWidth="1"/>
    <col min="506" max="506" width="10.25" style="8" bestFit="1" customWidth="1"/>
    <col min="507" max="507" width="11.625" style="8" bestFit="1" customWidth="1"/>
    <col min="508" max="508" width="11.875" style="8" bestFit="1" customWidth="1"/>
    <col min="509" max="509" width="12.625" style="8" bestFit="1" customWidth="1"/>
    <col min="510" max="510" width="12.125" style="8" bestFit="1" customWidth="1"/>
    <col min="511" max="511" width="9.25" style="8" bestFit="1" customWidth="1"/>
    <col min="512" max="512" width="10.625" style="8" bestFit="1" customWidth="1"/>
    <col min="513" max="513" width="8.375" style="8" bestFit="1" customWidth="1"/>
    <col min="514" max="514" width="8.25" style="8" bestFit="1" customWidth="1"/>
    <col min="515" max="515" width="8" style="8" bestFit="1" customWidth="1"/>
    <col min="516" max="516" width="8.875" style="8" bestFit="1" customWidth="1"/>
    <col min="517" max="517" width="7.625" style="8" bestFit="1" customWidth="1"/>
    <col min="518" max="518" width="10" style="8" bestFit="1" customWidth="1"/>
    <col min="519" max="519" width="9" style="8" bestFit="1" customWidth="1"/>
    <col min="520" max="520" width="7.625" style="8" bestFit="1" customWidth="1"/>
    <col min="521" max="521" width="8.75" style="8" bestFit="1" customWidth="1"/>
    <col min="522" max="522" width="7.375" style="8" bestFit="1" customWidth="1"/>
    <col min="523" max="523" width="9.125" style="8" bestFit="1" customWidth="1"/>
    <col min="524" max="524" width="6" style="8" bestFit="1" customWidth="1"/>
    <col min="525" max="525" width="7" style="8" bestFit="1" customWidth="1"/>
    <col min="526" max="526" width="7.125" style="8" bestFit="1" customWidth="1"/>
    <col min="527" max="527" width="10.375" style="8" bestFit="1" customWidth="1"/>
    <col min="528" max="528" width="6.125" style="8" bestFit="1" customWidth="1"/>
    <col min="529" max="529" width="7.625" style="8" bestFit="1" customWidth="1"/>
    <col min="530" max="530" width="5.875" style="8" bestFit="1" customWidth="1"/>
    <col min="531" max="531" width="6.125" style="8" bestFit="1" customWidth="1"/>
    <col min="532" max="532" width="9.625" style="8" bestFit="1" customWidth="1"/>
    <col min="533" max="533" width="4.75" style="8" bestFit="1" customWidth="1"/>
    <col min="534" max="534" width="9" style="8" bestFit="1" customWidth="1"/>
    <col min="535" max="535" width="6.625" style="8" bestFit="1" customWidth="1"/>
    <col min="536" max="536" width="8.75" style="8" bestFit="1" customWidth="1"/>
    <col min="537" max="537" width="8.625" style="8" bestFit="1" customWidth="1"/>
    <col min="538" max="539" width="6.875" style="8" bestFit="1" customWidth="1"/>
    <col min="540" max="540" width="14.625" style="8" bestFit="1" customWidth="1"/>
    <col min="541" max="541" width="12.375" style="8" bestFit="1" customWidth="1"/>
    <col min="542" max="542" width="8.25" style="8" bestFit="1" customWidth="1"/>
    <col min="543" max="543" width="6.375" style="8" bestFit="1" customWidth="1"/>
    <col min="544" max="544" width="8" style="8" bestFit="1" customWidth="1"/>
    <col min="545" max="545" width="10.125" style="8" bestFit="1" customWidth="1"/>
    <col min="546" max="546" width="6.375" style="8" bestFit="1" customWidth="1"/>
    <col min="547" max="547" width="5.125" style="8" bestFit="1" customWidth="1"/>
    <col min="548" max="548" width="6.625" style="8" bestFit="1" customWidth="1"/>
    <col min="549" max="549" width="6" style="8" bestFit="1" customWidth="1"/>
    <col min="550" max="550" width="13.125" style="8" bestFit="1" customWidth="1"/>
    <col min="551" max="551" width="7.375" style="8" bestFit="1" customWidth="1"/>
    <col min="552" max="552" width="8.625" style="8" bestFit="1" customWidth="1"/>
    <col min="553" max="553" width="5.625" style="8" bestFit="1" customWidth="1"/>
    <col min="554" max="554" width="7.375" style="8" bestFit="1" customWidth="1"/>
    <col min="555" max="555" width="7" style="8" bestFit="1" customWidth="1"/>
    <col min="556" max="556" width="7.125" style="8" bestFit="1" customWidth="1"/>
    <col min="557" max="557" width="8.375" style="8" bestFit="1" customWidth="1"/>
    <col min="558" max="558" width="7" style="8" bestFit="1" customWidth="1"/>
    <col min="559" max="559" width="9.375" style="8" bestFit="1" customWidth="1"/>
    <col min="560" max="560" width="6.25" style="8" bestFit="1" customWidth="1"/>
    <col min="561" max="561" width="6.125" style="8" bestFit="1" customWidth="1"/>
    <col min="562" max="562" width="6.875" style="8" bestFit="1" customWidth="1"/>
    <col min="563" max="563" width="7" style="8" bestFit="1" customWidth="1"/>
    <col min="564" max="564" width="5.125" style="8" bestFit="1" customWidth="1"/>
    <col min="565" max="565" width="6.25" style="8" bestFit="1" customWidth="1"/>
    <col min="566" max="566" width="7.375" style="8" bestFit="1" customWidth="1"/>
    <col min="567" max="567" width="6.625" style="8" bestFit="1" customWidth="1"/>
    <col min="568" max="568" width="5.875" style="8" bestFit="1" customWidth="1"/>
    <col min="569" max="569" width="7.875" style="8" bestFit="1" customWidth="1"/>
    <col min="570" max="570" width="8.375" style="8" bestFit="1" customWidth="1"/>
    <col min="571" max="571" width="9.125" style="8" bestFit="1" customWidth="1"/>
    <col min="572" max="572" width="7.125" style="8" bestFit="1" customWidth="1"/>
    <col min="573" max="573" width="16.125" style="8" bestFit="1" customWidth="1"/>
    <col min="574" max="574" width="17.875" style="8" bestFit="1" customWidth="1"/>
    <col min="575" max="575" width="7.75" style="8" bestFit="1" customWidth="1"/>
    <col min="576" max="576" width="7.875" style="8" bestFit="1" customWidth="1"/>
    <col min="577" max="577" width="11.25" style="8" bestFit="1" customWidth="1"/>
    <col min="578" max="578" width="9.875" style="8" bestFit="1" customWidth="1"/>
    <col min="579" max="579" width="11.125" style="8" bestFit="1" customWidth="1"/>
    <col min="580" max="580" width="10" style="8" bestFit="1" customWidth="1"/>
    <col min="581" max="581" width="6" style="8" bestFit="1" customWidth="1"/>
    <col min="582" max="582" width="9.875" style="8" bestFit="1" customWidth="1"/>
    <col min="583" max="583" width="10.875" style="8" bestFit="1"/>
    <col min="584" max="584" width="7.75" style="8" bestFit="1" customWidth="1"/>
    <col min="585" max="585" width="12.375" style="8" bestFit="1" customWidth="1"/>
    <col min="586" max="587" width="5.875" style="8" bestFit="1" customWidth="1"/>
    <col min="588" max="588" width="5.375" style="8" bestFit="1" customWidth="1"/>
    <col min="589" max="589" width="6.375" style="8" bestFit="1" customWidth="1"/>
    <col min="590" max="590" width="5.125" style="8" bestFit="1" customWidth="1"/>
    <col min="591" max="591" width="13.875" style="8" bestFit="1" customWidth="1"/>
    <col min="592" max="592" width="10" style="8" bestFit="1" customWidth="1"/>
    <col min="593" max="593" width="8" style="8" bestFit="1" customWidth="1"/>
    <col min="594" max="594" width="6.875" style="8" bestFit="1" customWidth="1"/>
    <col min="595" max="595" width="11.125" style="8" bestFit="1" customWidth="1"/>
    <col min="596" max="596" width="6.125" style="8" bestFit="1" customWidth="1"/>
    <col min="597" max="597" width="6.75" style="8" bestFit="1" customWidth="1"/>
    <col min="598" max="598" width="7.375" style="8" bestFit="1" customWidth="1"/>
    <col min="599" max="599" width="6" style="8" bestFit="1" customWidth="1"/>
    <col min="600" max="600" width="9.625" style="8" bestFit="1" customWidth="1"/>
    <col min="601" max="601" width="11.875" style="8" bestFit="1" customWidth="1"/>
    <col min="602" max="602" width="7.625" style="8" bestFit="1" customWidth="1"/>
    <col min="603" max="603" width="16.625" style="8" bestFit="1" customWidth="1"/>
    <col min="604" max="604" width="5.375" style="8" bestFit="1" customWidth="1"/>
    <col min="605" max="605" width="16.875" style="8" bestFit="1" customWidth="1"/>
    <col min="606" max="606" width="8.875" style="8" bestFit="1" customWidth="1"/>
    <col min="607" max="607" width="7.625" style="8" bestFit="1" customWidth="1"/>
    <col min="608" max="608" width="5.625" style="8" bestFit="1" customWidth="1"/>
    <col min="609" max="609" width="5.75" style="8" bestFit="1" customWidth="1"/>
    <col min="610" max="610" width="5" style="8" bestFit="1" customWidth="1"/>
    <col min="611" max="611" width="7.375" style="8" bestFit="1" customWidth="1"/>
    <col min="612" max="612" width="6.875" style="8" bestFit="1" customWidth="1"/>
    <col min="613" max="613" width="8.875" style="8" bestFit="1" customWidth="1"/>
    <col min="614" max="614" width="11.75" style="8" bestFit="1" customWidth="1"/>
    <col min="615" max="615" width="5.625" style="8" bestFit="1" customWidth="1"/>
    <col min="616" max="616" width="9.125" style="8" bestFit="1" customWidth="1"/>
    <col min="617" max="617" width="10.625" style="8" bestFit="1" customWidth="1"/>
    <col min="618" max="618" width="9.625" style="8" bestFit="1" customWidth="1"/>
    <col min="619" max="619" width="8.625" style="8" bestFit="1" customWidth="1"/>
    <col min="620" max="620" width="5.125" style="8" bestFit="1" customWidth="1"/>
    <col min="621" max="621" width="6.625" style="8" bestFit="1" customWidth="1"/>
    <col min="622" max="622" width="7.875" style="8" bestFit="1" customWidth="1"/>
    <col min="623" max="623" width="6.125" style="8" bestFit="1" customWidth="1"/>
    <col min="624" max="624" width="11.375" style="8" bestFit="1" customWidth="1"/>
    <col min="625" max="625" width="12.25" style="8" bestFit="1" customWidth="1"/>
    <col min="626" max="626" width="13.625" style="8" bestFit="1" customWidth="1"/>
    <col min="627" max="627" width="11.375" style="8" bestFit="1" customWidth="1"/>
    <col min="628" max="628" width="11.25" style="8" bestFit="1" customWidth="1"/>
    <col min="629" max="629" width="11.75" style="8" bestFit="1" customWidth="1"/>
    <col min="630" max="630" width="15.625" style="8" bestFit="1" customWidth="1"/>
    <col min="631" max="631" width="7.875" style="8" bestFit="1" customWidth="1"/>
    <col min="632" max="632" width="13.75" style="8" bestFit="1" customWidth="1"/>
    <col min="633" max="633" width="11.875" style="8" bestFit="1" customWidth="1"/>
    <col min="634" max="634" width="11" style="8" bestFit="1" customWidth="1"/>
    <col min="635" max="635" width="12.875" style="8" bestFit="1" customWidth="1"/>
    <col min="636" max="636" width="13.625" style="8" bestFit="1" customWidth="1"/>
    <col min="637" max="638" width="14.375" style="8" bestFit="1" customWidth="1"/>
    <col min="639" max="639" width="15.875" style="8" bestFit="1" customWidth="1"/>
    <col min="640" max="640" width="16.375" style="8" bestFit="1" customWidth="1"/>
    <col min="641" max="641" width="16.625" style="8" bestFit="1" customWidth="1"/>
    <col min="642" max="642" width="13.25" style="8" bestFit="1" customWidth="1"/>
    <col min="643" max="643" width="14.75" style="8" bestFit="1" customWidth="1"/>
    <col min="644" max="644" width="17" style="8" bestFit="1" customWidth="1"/>
    <col min="645" max="645" width="16.75" style="8" bestFit="1" customWidth="1"/>
    <col min="646" max="647" width="12.625" style="8" bestFit="1" customWidth="1"/>
    <col min="648" max="648" width="11.75" style="8" bestFit="1" customWidth="1"/>
    <col min="649" max="649" width="13.375" style="8" bestFit="1" customWidth="1"/>
    <col min="650" max="650" width="12" style="8" bestFit="1" customWidth="1"/>
    <col min="651" max="651" width="11.125" style="8" bestFit="1" customWidth="1"/>
    <col min="652" max="652" width="14.25" style="8" bestFit="1" customWidth="1"/>
    <col min="653" max="653" width="12.75" style="8" bestFit="1" customWidth="1"/>
    <col min="654" max="654" width="16.625" style="8" bestFit="1" customWidth="1"/>
    <col min="655" max="655" width="13.25" style="8" bestFit="1" customWidth="1"/>
    <col min="656" max="656" width="13.875" style="8" bestFit="1" customWidth="1"/>
    <col min="657" max="657" width="14.625" style="8" bestFit="1" customWidth="1"/>
    <col min="658" max="658" width="4.375" style="8" bestFit="1" customWidth="1"/>
    <col min="659" max="659" width="8.625" style="8" bestFit="1" customWidth="1"/>
    <col min="660" max="660" width="7" style="8" bestFit="1" customWidth="1"/>
    <col min="661" max="661" width="11.375" style="8" bestFit="1" customWidth="1"/>
    <col min="662" max="662" width="24.75" style="8" bestFit="1" customWidth="1"/>
    <col min="663" max="663" width="14.75" style="8" bestFit="1" customWidth="1"/>
    <col min="664" max="664" width="9.25" style="8" bestFit="1" customWidth="1"/>
    <col min="665" max="665" width="7.625" style="8" bestFit="1" customWidth="1"/>
    <col min="666" max="666" width="10" style="8" bestFit="1" customWidth="1"/>
    <col min="667" max="667" width="8.875" style="8" bestFit="1" customWidth="1"/>
    <col min="668" max="668" width="9" style="8" bestFit="1" customWidth="1"/>
    <col min="669" max="669" width="7.625" style="8" bestFit="1" customWidth="1"/>
    <col min="670" max="670" width="10.625" style="8" bestFit="1" customWidth="1"/>
    <col min="671" max="671" width="9.625" style="8" bestFit="1" customWidth="1"/>
    <col min="672" max="672" width="7.75" style="8" bestFit="1" customWidth="1"/>
    <col min="673" max="674" width="7.875" style="8" bestFit="1" customWidth="1"/>
    <col min="675" max="675" width="9.875" style="8" bestFit="1" customWidth="1"/>
    <col min="676" max="676" width="9.625" style="8" bestFit="1" customWidth="1"/>
    <col min="677" max="677" width="8.375" style="8" bestFit="1" customWidth="1"/>
    <col min="678" max="678" width="9" style="8" bestFit="1" customWidth="1"/>
    <col min="679" max="679" width="6.375" style="8" bestFit="1" customWidth="1"/>
    <col min="680" max="680" width="8.25" style="8" bestFit="1" customWidth="1"/>
    <col min="681" max="681" width="10.25" style="8" bestFit="1" customWidth="1"/>
    <col min="682" max="682" width="6.75" style="8" bestFit="1" customWidth="1"/>
    <col min="683" max="683" width="9.25" style="8" bestFit="1" customWidth="1"/>
    <col min="684" max="684" width="9" style="8" bestFit="1" customWidth="1"/>
    <col min="685" max="685" width="9.75" style="8" bestFit="1" customWidth="1"/>
    <col min="686" max="686" width="7" style="8" bestFit="1" customWidth="1"/>
    <col min="687" max="688" width="9" style="8" bestFit="1" customWidth="1"/>
    <col min="689" max="689" width="8.375" style="8" bestFit="1" customWidth="1"/>
    <col min="690" max="690" width="9" style="8" bestFit="1" customWidth="1"/>
    <col min="691" max="691" width="6.625" style="8" bestFit="1" customWidth="1"/>
    <col min="692" max="692" width="13.875" style="8" bestFit="1" customWidth="1"/>
    <col min="693" max="693" width="10" style="8" bestFit="1" customWidth="1"/>
    <col min="694" max="694" width="12.375" style="8" bestFit="1" customWidth="1"/>
    <col min="695" max="695" width="7.875" style="8" bestFit="1" customWidth="1"/>
    <col min="696" max="696" width="6" style="8" bestFit="1" customWidth="1"/>
    <col min="697" max="697" width="6.625" style="8" bestFit="1" customWidth="1"/>
    <col min="698" max="698" width="16.125" style="8" bestFit="1" customWidth="1"/>
    <col min="699" max="699" width="13.375" style="8" bestFit="1" customWidth="1"/>
    <col min="700" max="700" width="11.625" style="8" bestFit="1" customWidth="1"/>
    <col min="701" max="701" width="20.125" style="8" bestFit="1" customWidth="1"/>
    <col min="702" max="702" width="9.125" style="8" bestFit="1" customWidth="1"/>
    <col min="703" max="703" width="7.25" style="8" bestFit="1" customWidth="1"/>
    <col min="704" max="704" width="7.625" style="8" bestFit="1" customWidth="1"/>
    <col min="705" max="705" width="7.375" style="8" bestFit="1" customWidth="1"/>
    <col min="706" max="706" width="8.375" style="8" bestFit="1" customWidth="1"/>
    <col min="707" max="707" width="12.75" style="8" bestFit="1" customWidth="1"/>
    <col min="708" max="708" width="9" style="8" bestFit="1" customWidth="1"/>
    <col min="709" max="709" width="7.125" style="8" bestFit="1" customWidth="1"/>
    <col min="710" max="710" width="7.875" style="8" bestFit="1" customWidth="1"/>
    <col min="711" max="711" width="7.75" style="8" bestFit="1" customWidth="1"/>
    <col min="712" max="712" width="6.25" style="8" bestFit="1" customWidth="1"/>
    <col min="713" max="713" width="7.625" style="8" bestFit="1" customWidth="1"/>
    <col min="714" max="714" width="7.875" style="8" bestFit="1" customWidth="1"/>
    <col min="715" max="715" width="10.75" style="8" bestFit="1" customWidth="1"/>
    <col min="716" max="716" width="9" style="8" bestFit="1" customWidth="1"/>
    <col min="717" max="718" width="11.25" style="8" bestFit="1" customWidth="1"/>
    <col min="719" max="719" width="10.875" style="8" bestFit="1"/>
    <col min="720" max="720" width="22.25" style="8" bestFit="1" customWidth="1"/>
    <col min="721" max="721" width="23.25" style="8" bestFit="1" customWidth="1"/>
    <col min="722" max="722" width="21" style="8" bestFit="1" customWidth="1"/>
    <col min="723" max="723" width="10.75" style="8" bestFit="1" customWidth="1"/>
    <col min="724" max="724" width="11.75" style="8" bestFit="1" customWidth="1"/>
    <col min="725" max="725" width="27.375" style="8" bestFit="1" customWidth="1"/>
    <col min="726" max="726" width="10.375" style="8" bestFit="1" customWidth="1"/>
    <col min="727" max="727" width="15.375" style="8" bestFit="1" customWidth="1"/>
    <col min="728" max="728" width="12.75" style="8" bestFit="1" customWidth="1"/>
    <col min="729" max="729" width="22.75" style="8" bestFit="1" customWidth="1"/>
    <col min="730" max="730" width="10.75" style="8" bestFit="1" customWidth="1"/>
    <col min="731" max="731" width="10" style="8" bestFit="1" customWidth="1"/>
    <col min="732" max="732" width="19.75" style="8" bestFit="1" customWidth="1"/>
    <col min="733" max="733" width="12.875" style="8" bestFit="1" customWidth="1"/>
    <col min="734" max="734" width="12.375" style="8" bestFit="1" customWidth="1"/>
    <col min="735" max="735" width="9.75" style="8" bestFit="1" customWidth="1"/>
    <col min="736" max="736" width="11.875" style="8" bestFit="1" customWidth="1"/>
    <col min="737" max="737" width="13.375" style="8" bestFit="1" customWidth="1"/>
    <col min="738" max="738" width="10.125" style="8" bestFit="1" customWidth="1"/>
    <col min="739" max="739" width="13" style="8" bestFit="1" customWidth="1"/>
    <col min="740" max="740" width="12.75" style="8" bestFit="1" customWidth="1"/>
    <col min="741" max="741" width="7.125" style="8" bestFit="1" customWidth="1"/>
    <col min="742" max="742" width="10.75" style="8" bestFit="1" customWidth="1"/>
    <col min="743" max="743" width="19.75" style="8" bestFit="1" customWidth="1"/>
    <col min="744" max="744" width="12.875" style="8" bestFit="1" customWidth="1"/>
    <col min="745" max="745" width="11.375" style="8" bestFit="1" customWidth="1"/>
    <col min="746" max="746" width="8.375" style="8" bestFit="1" customWidth="1"/>
    <col min="747" max="747" width="22.125" style="8" bestFit="1" customWidth="1"/>
    <col min="748" max="748" width="19.125" style="8" bestFit="1" customWidth="1"/>
    <col min="749" max="749" width="15.625" style="8" bestFit="1" customWidth="1"/>
    <col min="750" max="750" width="14.875" style="8" bestFit="1" customWidth="1"/>
    <col min="751" max="751" width="18.125" style="8" bestFit="1" customWidth="1"/>
    <col min="752" max="752" width="20.25" style="8" bestFit="1" customWidth="1"/>
    <col min="753" max="753" width="18.375" style="8" bestFit="1" customWidth="1"/>
    <col min="754" max="754" width="17.625" style="8" bestFit="1" customWidth="1"/>
    <col min="755" max="755" width="18.125" style="8" bestFit="1" customWidth="1"/>
    <col min="756" max="756" width="18.75" style="8" bestFit="1" customWidth="1"/>
    <col min="757" max="757" width="17.125" style="8" bestFit="1" customWidth="1"/>
    <col min="758" max="758" width="17.25" style="8" bestFit="1" customWidth="1"/>
    <col min="759" max="759" width="21.25" style="8" bestFit="1" customWidth="1"/>
    <col min="760" max="760" width="11" style="8" bestFit="1" customWidth="1"/>
    <col min="761" max="761" width="11.625" style="8" bestFit="1" customWidth="1"/>
    <col min="762" max="762" width="8" style="8" bestFit="1" customWidth="1"/>
    <col min="763" max="763" width="18" style="8" bestFit="1" customWidth="1"/>
    <col min="764" max="764" width="19.75" style="8" bestFit="1" customWidth="1"/>
    <col min="765" max="765" width="15.875" style="8" bestFit="1" customWidth="1"/>
    <col min="766" max="766" width="11" style="8" bestFit="1" customWidth="1"/>
    <col min="767" max="767" width="10.625" style="8" bestFit="1" customWidth="1"/>
    <col min="768" max="768" width="18" style="8" bestFit="1" customWidth="1"/>
    <col min="769" max="769" width="10.375" style="8" bestFit="1" customWidth="1"/>
    <col min="770" max="770" width="10.875" style="8" bestFit="1"/>
    <col min="771" max="771" width="19" style="8" bestFit="1" customWidth="1"/>
    <col min="772" max="772" width="10.875" style="8" bestFit="1"/>
    <col min="773" max="773" width="9.625" style="8" bestFit="1" customWidth="1"/>
    <col min="774" max="774" width="18.875" style="8" bestFit="1" customWidth="1"/>
    <col min="775" max="775" width="9.875" style="8" bestFit="1" customWidth="1"/>
    <col min="776" max="776" width="19.875" style="8" bestFit="1" customWidth="1"/>
    <col min="777" max="777" width="24.25" style="8" bestFit="1" customWidth="1"/>
    <col min="778" max="778" width="18.375" style="8" bestFit="1" customWidth="1"/>
    <col min="779" max="779" width="10.625" style="8" bestFit="1" customWidth="1"/>
    <col min="780" max="780" width="10.125" style="8" bestFit="1" customWidth="1"/>
    <col min="781" max="781" width="10.25" style="8" bestFit="1" customWidth="1"/>
    <col min="782" max="782" width="13.125" style="8" bestFit="1" customWidth="1"/>
    <col min="783" max="783" width="26.375" style="8" bestFit="1" customWidth="1"/>
    <col min="784" max="784" width="25.25" style="8" bestFit="1" customWidth="1"/>
    <col min="785" max="785" width="21.625" style="8" bestFit="1" customWidth="1"/>
    <col min="786" max="786" width="21.875" style="8" bestFit="1" customWidth="1"/>
    <col min="787" max="787" width="17.375" style="8" bestFit="1" customWidth="1"/>
    <col min="788" max="788" width="10.125" style="8" bestFit="1" customWidth="1"/>
    <col min="789" max="789" width="8.625" style="8" bestFit="1" customWidth="1"/>
    <col min="790" max="790" width="9.75" style="8" bestFit="1" customWidth="1"/>
    <col min="791" max="791" width="13" style="8" bestFit="1" customWidth="1"/>
    <col min="792" max="792" width="21" style="8" bestFit="1" customWidth="1"/>
    <col min="793" max="793" width="13.375" style="8" bestFit="1" customWidth="1"/>
    <col min="794" max="794" width="20.375" style="8" bestFit="1" customWidth="1"/>
    <col min="795" max="795" width="21.375" style="8" bestFit="1" customWidth="1"/>
    <col min="796" max="796" width="11.625" style="8" bestFit="1" customWidth="1"/>
    <col min="797" max="797" width="10.75" style="8" bestFit="1" customWidth="1"/>
    <col min="798" max="798" width="11.375" style="8" bestFit="1" customWidth="1"/>
    <col min="799" max="799" width="11.625" style="8" bestFit="1" customWidth="1"/>
    <col min="800" max="800" width="10.375" style="8" bestFit="1" customWidth="1"/>
    <col min="801" max="801" width="18.625" style="8" bestFit="1" customWidth="1"/>
    <col min="802" max="802" width="18" style="8" bestFit="1" customWidth="1"/>
    <col min="803" max="803" width="20.375" style="8" bestFit="1" customWidth="1"/>
    <col min="804" max="804" width="17.125" style="8" bestFit="1" customWidth="1"/>
    <col min="805" max="805" width="12.625" style="8" bestFit="1" customWidth="1"/>
    <col min="806" max="806" width="10.75" style="8" bestFit="1" customWidth="1"/>
    <col min="807" max="807" width="9.375" style="8" bestFit="1" customWidth="1"/>
    <col min="808" max="808" width="8" style="8" bestFit="1" customWidth="1"/>
    <col min="809" max="809" width="21.875" style="8" bestFit="1" customWidth="1"/>
    <col min="810" max="810" width="8.625" style="8" bestFit="1" customWidth="1"/>
    <col min="811" max="811" width="15.625" style="8" bestFit="1" customWidth="1"/>
    <col min="812" max="812" width="14.375" style="8" bestFit="1" customWidth="1"/>
    <col min="813" max="813" width="12.125" style="8" bestFit="1" customWidth="1"/>
    <col min="814" max="814" width="9.375" style="8" bestFit="1" customWidth="1"/>
    <col min="815" max="815" width="8.25" style="8" bestFit="1" customWidth="1"/>
    <col min="816" max="816" width="9" style="8" bestFit="1" customWidth="1"/>
    <col min="817" max="817" width="9.25" style="8" bestFit="1" customWidth="1"/>
    <col min="818" max="818" width="8.125" style="8" bestFit="1" customWidth="1"/>
    <col min="819" max="819" width="11.125" style="8" bestFit="1" customWidth="1"/>
    <col min="820" max="820" width="9" style="8" bestFit="1" customWidth="1"/>
    <col min="821" max="821" width="7.875" style="8" bestFit="1" customWidth="1"/>
    <col min="822" max="822" width="8.625" style="8" bestFit="1" customWidth="1"/>
    <col min="823" max="823" width="6.875" style="8" bestFit="1" customWidth="1"/>
    <col min="824" max="824" width="10.125" style="8" bestFit="1" customWidth="1"/>
    <col min="825" max="825" width="6.625" style="8" bestFit="1" customWidth="1"/>
    <col min="826" max="826" width="9.25" style="8" bestFit="1" customWidth="1"/>
    <col min="827" max="827" width="5.125" style="8" bestFit="1" customWidth="1"/>
    <col min="828" max="828" width="7.875" style="8" bestFit="1" customWidth="1"/>
    <col min="829" max="829" width="5.75" style="8" bestFit="1" customWidth="1"/>
    <col min="830" max="830" width="9" style="8" bestFit="1" customWidth="1"/>
    <col min="831" max="831" width="8.25" style="8" bestFit="1" customWidth="1"/>
    <col min="832" max="832" width="6.125" style="8" bestFit="1" customWidth="1"/>
    <col min="833" max="833" width="9.125" style="8" bestFit="1" customWidth="1"/>
    <col min="834" max="834" width="4.25" style="8" bestFit="1" customWidth="1"/>
    <col min="835" max="835" width="10.625" style="8" bestFit="1" customWidth="1"/>
    <col min="836" max="836" width="7.125" style="8" bestFit="1" customWidth="1"/>
    <col min="837" max="837" width="5.875" style="8" bestFit="1" customWidth="1"/>
    <col min="838" max="838" width="6.125" style="8" bestFit="1" customWidth="1"/>
    <col min="839" max="839" width="7.75" style="8" bestFit="1" customWidth="1"/>
    <col min="840" max="840" width="6.875" style="8" bestFit="1" customWidth="1"/>
    <col min="841" max="841" width="10" style="8" bestFit="1" customWidth="1"/>
    <col min="842" max="842" width="7" style="8" bestFit="1" customWidth="1"/>
    <col min="843" max="843" width="8.125" style="8" bestFit="1" customWidth="1"/>
    <col min="844" max="844" width="6" style="8" bestFit="1" customWidth="1"/>
    <col min="845" max="845" width="11.375" style="8" bestFit="1" customWidth="1"/>
    <col min="846" max="846" width="7.375" style="8" bestFit="1" customWidth="1"/>
    <col min="847" max="847" width="9" style="8" bestFit="1" customWidth="1"/>
    <col min="848" max="848" width="11.625" style="8" bestFit="1" customWidth="1"/>
    <col min="849" max="849" width="5.375" style="8" bestFit="1" customWidth="1"/>
    <col min="850" max="850" width="4.875" style="8" bestFit="1" customWidth="1"/>
    <col min="851" max="851" width="6.75" style="8" bestFit="1" customWidth="1"/>
    <col min="852" max="852" width="9.375" style="8" bestFit="1" customWidth="1"/>
    <col min="853" max="853" width="6.625" style="8" bestFit="1" customWidth="1"/>
    <col min="854" max="854" width="6.375" style="8" bestFit="1" customWidth="1"/>
    <col min="855" max="855" width="5.25" style="8" bestFit="1" customWidth="1"/>
    <col min="856" max="856" width="6.875" style="8" bestFit="1" customWidth="1"/>
    <col min="857" max="857" width="6" style="8" bestFit="1" customWidth="1"/>
    <col min="858" max="858" width="11.875" style="8" bestFit="1" customWidth="1"/>
    <col min="859" max="859" width="5.875" style="8" bestFit="1" customWidth="1"/>
    <col min="860" max="861" width="7" style="8" bestFit="1" customWidth="1"/>
    <col min="862" max="862" width="5.875" style="8" bestFit="1" customWidth="1"/>
    <col min="863" max="863" width="6.625" style="8" bestFit="1" customWidth="1"/>
    <col min="864" max="864" width="5" style="8" bestFit="1" customWidth="1"/>
    <col min="865" max="865" width="8.125" style="8" bestFit="1" customWidth="1"/>
    <col min="866" max="866" width="12.375" style="8" bestFit="1" customWidth="1"/>
    <col min="867" max="867" width="9.625" style="8" bestFit="1" customWidth="1"/>
    <col min="868" max="868" width="9.75" style="8" bestFit="1" customWidth="1"/>
    <col min="869" max="869" width="5.875" style="8" bestFit="1" customWidth="1"/>
    <col min="870" max="870" width="5.25" style="8" bestFit="1" customWidth="1"/>
    <col min="871" max="871" width="14.625" style="8" bestFit="1" customWidth="1"/>
    <col min="872" max="872" width="13.625" style="8" bestFit="1" customWidth="1"/>
    <col min="873" max="873" width="7.375" style="8" bestFit="1" customWidth="1"/>
    <col min="874" max="874" width="5.875" style="8" bestFit="1" customWidth="1"/>
    <col min="875" max="875" width="8.125" style="8" bestFit="1" customWidth="1"/>
    <col min="876" max="876" width="10.75" style="8" bestFit="1" customWidth="1"/>
    <col min="877" max="877" width="7.25" style="8" bestFit="1" customWidth="1"/>
    <col min="878" max="878" width="7" style="8" bestFit="1" customWidth="1"/>
    <col min="879" max="879" width="8.75" style="8" bestFit="1" customWidth="1"/>
    <col min="880" max="881" width="6.625" style="8" bestFit="1" customWidth="1"/>
    <col min="882" max="882" width="5.75" style="8" bestFit="1" customWidth="1"/>
    <col min="883" max="883" width="5.875" style="8" bestFit="1" customWidth="1"/>
    <col min="884" max="884" width="10.875" style="8" bestFit="1"/>
    <col min="885" max="885" width="6" style="8" bestFit="1" customWidth="1"/>
    <col min="886" max="886" width="5.375" style="8" bestFit="1" customWidth="1"/>
    <col min="887" max="887" width="5.25" style="8" bestFit="1" customWidth="1"/>
    <col min="888" max="888" width="8.625" style="8" bestFit="1" customWidth="1"/>
    <col min="889" max="889" width="6" style="8" bestFit="1" customWidth="1"/>
    <col min="890" max="890" width="6.125" style="8" bestFit="1" customWidth="1"/>
    <col min="891" max="891" width="8.75" style="8" bestFit="1" customWidth="1"/>
    <col min="892" max="892" width="6.75" style="8" bestFit="1" customWidth="1"/>
    <col min="893" max="893" width="7.125" style="8" bestFit="1" customWidth="1"/>
    <col min="894" max="894" width="7.75" style="8" bestFit="1" customWidth="1"/>
    <col min="895" max="895" width="6.875" style="8" bestFit="1" customWidth="1"/>
    <col min="896" max="896" width="8.625" style="8" bestFit="1" customWidth="1"/>
    <col min="897" max="897" width="7.25" style="8" bestFit="1" customWidth="1"/>
    <col min="898" max="898" width="4.875" style="8" bestFit="1" customWidth="1"/>
    <col min="899" max="899" width="8.375" style="8" bestFit="1" customWidth="1"/>
    <col min="900" max="900" width="7.375" style="8" bestFit="1" customWidth="1"/>
    <col min="901" max="901" width="7.125" style="8" bestFit="1" customWidth="1"/>
    <col min="902" max="902" width="8.875" style="8" bestFit="1" customWidth="1"/>
    <col min="903" max="903" width="7.125" style="8" bestFit="1" customWidth="1"/>
    <col min="904" max="904" width="10.125" style="8" bestFit="1" customWidth="1"/>
    <col min="905" max="905" width="8" style="8" bestFit="1" customWidth="1"/>
    <col min="906" max="906" width="6.875" style="8" bestFit="1" customWidth="1"/>
    <col min="907" max="907" width="5" style="8" bestFit="1" customWidth="1"/>
    <col min="908" max="908" width="8.25" style="8" bestFit="1" customWidth="1"/>
    <col min="909" max="909" width="9.75" style="8" bestFit="1" customWidth="1"/>
    <col min="910" max="910" width="5.875" style="8" bestFit="1" customWidth="1"/>
    <col min="911" max="911" width="7.125" style="8" bestFit="1" customWidth="1"/>
    <col min="912" max="912" width="10" style="8" bestFit="1" customWidth="1"/>
    <col min="913" max="913" width="5.25" style="8" bestFit="1" customWidth="1"/>
    <col min="914" max="914" width="7.25" style="8" bestFit="1" customWidth="1"/>
    <col min="915" max="915" width="7.625" style="8" bestFit="1" customWidth="1"/>
    <col min="916" max="916" width="7.25" style="8" bestFit="1" customWidth="1"/>
    <col min="917" max="917" width="5" style="8" bestFit="1" customWidth="1"/>
    <col min="918" max="918" width="4.875" style="8" bestFit="1" customWidth="1"/>
    <col min="919" max="919" width="6.875" style="8" bestFit="1" customWidth="1"/>
    <col min="920" max="920" width="8.25" style="8" bestFit="1" customWidth="1"/>
    <col min="921" max="921" width="7.25" style="8" bestFit="1" customWidth="1"/>
    <col min="922" max="922" width="7" style="8" bestFit="1" customWidth="1"/>
    <col min="923" max="923" width="6.875" style="8" bestFit="1" customWidth="1"/>
    <col min="924" max="925" width="5.875" style="8" bestFit="1" customWidth="1"/>
    <col min="926" max="926" width="9.75" style="8" bestFit="1" customWidth="1"/>
    <col min="927" max="927" width="10" style="8" bestFit="1" customWidth="1"/>
    <col min="928" max="928" width="8" style="8" bestFit="1" customWidth="1"/>
    <col min="929" max="929" width="8.125" style="8" bestFit="1" customWidth="1"/>
    <col min="930" max="930" width="6.125" style="8" bestFit="1" customWidth="1"/>
    <col min="931" max="931" width="10.125" style="8" bestFit="1" customWidth="1"/>
    <col min="932" max="932" width="4.875" style="8" bestFit="1" customWidth="1"/>
    <col min="933" max="933" width="6.75" style="8" bestFit="1" customWidth="1"/>
    <col min="934" max="934" width="6.125" style="8" bestFit="1" customWidth="1"/>
    <col min="935" max="935" width="8" style="8" bestFit="1" customWidth="1"/>
    <col min="936" max="936" width="5.75" style="8" bestFit="1" customWidth="1"/>
    <col min="937" max="937" width="7.625" style="8" bestFit="1" customWidth="1"/>
    <col min="938" max="938" width="4.75" style="8" bestFit="1" customWidth="1"/>
    <col min="939" max="939" width="7.25" style="8" bestFit="1" customWidth="1"/>
    <col min="940" max="940" width="19.375" style="8" bestFit="1" customWidth="1"/>
    <col min="941" max="941" width="8.125" style="8" bestFit="1" customWidth="1"/>
    <col min="942" max="942" width="6" style="8" bestFit="1" customWidth="1"/>
    <col min="943" max="943" width="6.375" style="8" bestFit="1" customWidth="1"/>
    <col min="944" max="944" width="6" style="8" bestFit="1" customWidth="1"/>
    <col min="945" max="945" width="8.25" style="8" bestFit="1" customWidth="1"/>
    <col min="946" max="946" width="8.125" style="8" bestFit="1" customWidth="1"/>
    <col min="947" max="947" width="5.625" style="8" bestFit="1" customWidth="1"/>
    <col min="948" max="948" width="8.125" style="8" bestFit="1" customWidth="1"/>
    <col min="949" max="949" width="8.625" style="8" bestFit="1" customWidth="1"/>
    <col min="950" max="950" width="16.25" style="8" bestFit="1" customWidth="1"/>
    <col min="951" max="951" width="16.375" style="8" bestFit="1" customWidth="1"/>
    <col min="952" max="952" width="17.875" style="8" bestFit="1" customWidth="1"/>
    <col min="953" max="953" width="10.75" style="8" bestFit="1" customWidth="1"/>
    <col min="954" max="954" width="10.25" style="8" bestFit="1" customWidth="1"/>
    <col min="955" max="955" width="8" style="8" bestFit="1" customWidth="1"/>
    <col min="956" max="956" width="6" style="8" bestFit="1" customWidth="1"/>
    <col min="957" max="957" width="9.625" style="8" bestFit="1" customWidth="1"/>
    <col min="958" max="958" width="8.125" style="8" bestFit="1" customWidth="1"/>
    <col min="959" max="959" width="14.625" style="8" bestFit="1" customWidth="1"/>
    <col min="960" max="960" width="7.875" style="8" bestFit="1" customWidth="1"/>
    <col min="961" max="961" width="9.125" style="8" bestFit="1" customWidth="1"/>
    <col min="962" max="962" width="6" style="8" bestFit="1" customWidth="1"/>
    <col min="963" max="963" width="5.625" style="8" bestFit="1" customWidth="1"/>
    <col min="964" max="964" width="7.875" style="8" bestFit="1" customWidth="1"/>
    <col min="965" max="965" width="15" style="8" bestFit="1" customWidth="1"/>
    <col min="966" max="966" width="5.375" style="8" bestFit="1" customWidth="1"/>
    <col min="967" max="967" width="9.375" style="8" bestFit="1" customWidth="1"/>
    <col min="968" max="968" width="13.125" style="8" bestFit="1" customWidth="1"/>
    <col min="969" max="969" width="25.75" style="8" bestFit="1" customWidth="1"/>
    <col min="970" max="970" width="15.25" style="8" bestFit="1" customWidth="1"/>
    <col min="971" max="971" width="9" style="8" bestFit="1" customWidth="1"/>
    <col min="972" max="973" width="10.875" style="8" bestFit="1"/>
    <col min="974" max="974" width="12.75" style="8" bestFit="1" customWidth="1"/>
    <col min="975" max="975" width="10" style="8" bestFit="1" customWidth="1"/>
    <col min="976" max="976" width="10.375" style="8" bestFit="1" customWidth="1"/>
    <col min="977" max="977" width="11" style="8" bestFit="1" customWidth="1"/>
    <col min="978" max="978" width="8.875" style="8" bestFit="1" customWidth="1"/>
    <col min="979" max="979" width="12.25" style="8" bestFit="1" customWidth="1"/>
    <col min="980" max="980" width="9.25" style="8" bestFit="1" customWidth="1"/>
    <col min="981" max="981" width="6.875" style="8" bestFit="1" customWidth="1"/>
    <col min="982" max="982" width="5.75" style="8" bestFit="1" customWidth="1"/>
    <col min="983" max="983" width="9.375" style="8" bestFit="1" customWidth="1"/>
    <col min="984" max="984" width="13.125" style="8" bestFit="1" customWidth="1"/>
    <col min="985" max="985" width="7.75" style="8" bestFit="1" customWidth="1"/>
    <col min="986" max="986" width="6.875" style="8" bestFit="1" customWidth="1"/>
    <col min="987" max="987" width="11.375" style="8" bestFit="1" customWidth="1"/>
    <col min="988" max="988" width="8" style="8" bestFit="1" customWidth="1"/>
    <col min="989" max="989" width="4.25" style="8" bestFit="1" customWidth="1"/>
    <col min="990" max="990" width="8.25" style="8" bestFit="1" customWidth="1"/>
    <col min="991" max="991" width="8.75" style="8" bestFit="1" customWidth="1"/>
    <col min="992" max="992" width="9" style="8" bestFit="1" customWidth="1"/>
    <col min="993" max="993" width="6.75" style="8" bestFit="1" customWidth="1"/>
    <col min="994" max="994" width="6" style="8" bestFit="1" customWidth="1"/>
    <col min="995" max="995" width="7.125" style="8" bestFit="1" customWidth="1"/>
    <col min="996" max="996" width="7.25" style="8" bestFit="1" customWidth="1"/>
    <col min="997" max="997" width="9.875" style="8" bestFit="1" customWidth="1"/>
    <col min="998" max="998" width="8.875" style="8" bestFit="1" customWidth="1"/>
    <col min="999" max="999" width="8.25" style="8" bestFit="1" customWidth="1"/>
    <col min="1000" max="1000" width="8.75" style="8" bestFit="1" customWidth="1"/>
    <col min="1001" max="1001" width="6.125" style="8" bestFit="1" customWidth="1"/>
    <col min="1002" max="1002" width="9.375" style="8" bestFit="1" customWidth="1"/>
    <col min="1003" max="1003" width="7.875" style="8" bestFit="1" customWidth="1"/>
    <col min="1004" max="1004" width="9.25" style="8" bestFit="1" customWidth="1"/>
    <col min="1005" max="1005" width="14" style="8" bestFit="1" customWidth="1"/>
    <col min="1006" max="1006" width="12.625" style="8" bestFit="1" customWidth="1"/>
    <col min="1007" max="1018" width="18.125" style="8" bestFit="1" customWidth="1"/>
    <col min="1019" max="1019" width="10.75" style="8" bestFit="1" customWidth="1"/>
    <col min="1020" max="1066" width="25.25" style="8" bestFit="1" customWidth="1"/>
    <col min="1067" max="1067" width="11.875" style="8" bestFit="1" customWidth="1"/>
    <col min="1068" max="1109" width="19.125" style="8" bestFit="1" customWidth="1"/>
    <col min="1110" max="1110" width="19.375" style="8" bestFit="1" customWidth="1"/>
    <col min="1111" max="1116" width="10.875" style="8"/>
    <col min="1117" max="1117" width="12.375" style="8" bestFit="1" customWidth="1"/>
    <col min="1118" max="1121" width="14.375" style="8" bestFit="1" customWidth="1"/>
    <col min="1122" max="1122" width="12.875" style="8" bestFit="1" customWidth="1"/>
    <col min="1123" max="1123" width="12.625" style="8" bestFit="1" customWidth="1"/>
    <col min="1124" max="16384" width="10.875" style="8"/>
  </cols>
  <sheetData>
    <row r="2" spans="1:71" ht="21" customHeight="1">
      <c r="A2" s="56"/>
      <c r="B2" s="1" t="s">
        <v>271</v>
      </c>
      <c r="D2" s="1" t="s">
        <v>272</v>
      </c>
      <c r="F2" s="3" t="s">
        <v>273</v>
      </c>
      <c r="G2" s="3" t="s">
        <v>274</v>
      </c>
      <c r="H2" s="3" t="s">
        <v>275</v>
      </c>
      <c r="I2" s="3" t="s">
        <v>276</v>
      </c>
      <c r="J2" s="3" t="s">
        <v>277</v>
      </c>
      <c r="K2" s="3" t="s">
        <v>278</v>
      </c>
      <c r="L2" s="3" t="s">
        <v>279</v>
      </c>
      <c r="M2" s="3" t="s">
        <v>280</v>
      </c>
      <c r="N2" s="3" t="s">
        <v>281</v>
      </c>
      <c r="O2" s="3" t="s">
        <v>282</v>
      </c>
      <c r="P2" s="3" t="s">
        <v>283</v>
      </c>
      <c r="Q2" s="3" t="s">
        <v>284</v>
      </c>
      <c r="R2" s="3" t="s">
        <v>285</v>
      </c>
      <c r="S2" s="3" t="s">
        <v>286</v>
      </c>
      <c r="T2" s="3" t="s">
        <v>287</v>
      </c>
      <c r="U2" s="3" t="s">
        <v>288</v>
      </c>
      <c r="V2" s="3" t="s">
        <v>289</v>
      </c>
      <c r="W2" s="3" t="s">
        <v>290</v>
      </c>
      <c r="X2" s="3" t="s">
        <v>291</v>
      </c>
      <c r="Y2" s="3" t="s">
        <v>292</v>
      </c>
      <c r="Z2" s="3" t="s">
        <v>293</v>
      </c>
      <c r="AA2" s="3" t="s">
        <v>294</v>
      </c>
      <c r="AB2" s="3" t="s">
        <v>295</v>
      </c>
      <c r="AC2" s="3" t="s">
        <v>296</v>
      </c>
      <c r="AD2" s="3" t="s">
        <v>297</v>
      </c>
      <c r="AE2" s="3" t="s">
        <v>298</v>
      </c>
      <c r="AF2" s="3" t="s">
        <v>299</v>
      </c>
      <c r="AG2" s="3" t="s">
        <v>300</v>
      </c>
      <c r="AH2" s="3" t="s">
        <v>301</v>
      </c>
      <c r="AI2" s="3" t="s">
        <v>302</v>
      </c>
      <c r="AJ2" s="3" t="s">
        <v>303</v>
      </c>
      <c r="AK2" s="3" t="s">
        <v>304</v>
      </c>
      <c r="AL2" s="3" t="s">
        <v>305</v>
      </c>
      <c r="AN2" s="48" t="s">
        <v>306</v>
      </c>
      <c r="AO2" s="49" t="s">
        <v>307</v>
      </c>
      <c r="AP2" s="50" t="s">
        <v>29</v>
      </c>
      <c r="AR2" s="73" t="s">
        <v>308</v>
      </c>
      <c r="AS2" s="73" t="s">
        <v>309</v>
      </c>
      <c r="AT2" s="73" t="s">
        <v>310</v>
      </c>
      <c r="AU2" s="74" t="s">
        <v>311</v>
      </c>
      <c r="AV2" s="75" t="s">
        <v>312</v>
      </c>
      <c r="AY2" s="6"/>
      <c r="AZ2" s="6"/>
      <c r="BA2" s="6"/>
      <c r="BB2" s="6"/>
      <c r="BC2" s="6"/>
      <c r="BD2" s="6"/>
      <c r="BE2" s="6"/>
      <c r="BF2" s="6"/>
      <c r="BG2" s="6"/>
      <c r="BH2" s="6"/>
      <c r="BI2" s="6"/>
      <c r="BJ2" s="6"/>
      <c r="BK2" s="6"/>
      <c r="BL2" s="6"/>
      <c r="BM2" s="6"/>
      <c r="BN2" s="6"/>
      <c r="BO2" s="6"/>
      <c r="BP2" s="6"/>
      <c r="BQ2" s="6"/>
      <c r="BR2" s="6"/>
      <c r="BS2" s="6"/>
    </row>
    <row r="3" spans="1:71" ht="11.45" customHeight="1">
      <c r="A3" s="57"/>
      <c r="B3" s="77" t="s">
        <v>313</v>
      </c>
      <c r="D3" s="2"/>
      <c r="F3" s="4" t="s">
        <v>314</v>
      </c>
      <c r="G3" s="4" t="s">
        <v>315</v>
      </c>
      <c r="H3" s="4" t="s">
        <v>275</v>
      </c>
      <c r="I3" s="4" t="s">
        <v>316</v>
      </c>
      <c r="J3" s="4" t="s">
        <v>317</v>
      </c>
      <c r="K3" s="4" t="s">
        <v>318</v>
      </c>
      <c r="L3" s="4" t="s">
        <v>319</v>
      </c>
      <c r="M3" s="4" t="s">
        <v>320</v>
      </c>
      <c r="N3" s="4" t="s">
        <v>321</v>
      </c>
      <c r="O3" s="4" t="s">
        <v>322</v>
      </c>
      <c r="P3" s="4" t="s">
        <v>323</v>
      </c>
      <c r="Q3" s="4" t="s">
        <v>324</v>
      </c>
      <c r="R3" s="4" t="s">
        <v>325</v>
      </c>
      <c r="S3" s="4" t="s">
        <v>326</v>
      </c>
      <c r="T3" s="4" t="s">
        <v>327</v>
      </c>
      <c r="U3" s="4" t="s">
        <v>328</v>
      </c>
      <c r="V3" s="4" t="s">
        <v>329</v>
      </c>
      <c r="W3" s="4" t="s">
        <v>330</v>
      </c>
      <c r="X3" s="4" t="s">
        <v>331</v>
      </c>
      <c r="Y3" s="4" t="s">
        <v>322</v>
      </c>
      <c r="Z3" s="4" t="s">
        <v>332</v>
      </c>
      <c r="AA3" s="4" t="s">
        <v>333</v>
      </c>
      <c r="AB3" s="4" t="s">
        <v>334</v>
      </c>
      <c r="AC3" s="4" t="s">
        <v>335</v>
      </c>
      <c r="AD3" s="4" t="s">
        <v>336</v>
      </c>
      <c r="AE3" s="4" t="s">
        <v>337</v>
      </c>
      <c r="AF3" s="4" t="s">
        <v>338</v>
      </c>
      <c r="AG3" s="4" t="s">
        <v>339</v>
      </c>
      <c r="AH3" s="4" t="s">
        <v>340</v>
      </c>
      <c r="AI3" s="4" t="s">
        <v>341</v>
      </c>
      <c r="AJ3" s="4" t="s">
        <v>342</v>
      </c>
      <c r="AK3" s="4" t="s">
        <v>343</v>
      </c>
      <c r="AL3" s="4" t="s">
        <v>344</v>
      </c>
      <c r="AN3" s="227" t="s">
        <v>308</v>
      </c>
      <c r="AO3" s="230" t="s">
        <v>345</v>
      </c>
      <c r="AP3" s="42" t="s">
        <v>346</v>
      </c>
      <c r="AR3" s="69" t="s">
        <v>345</v>
      </c>
      <c r="AS3" s="69" t="s">
        <v>347</v>
      </c>
      <c r="AT3" s="69" t="s">
        <v>190</v>
      </c>
      <c r="AU3" s="70" t="s">
        <v>348</v>
      </c>
      <c r="AV3" s="70" t="s">
        <v>349</v>
      </c>
    </row>
    <row r="4" spans="1:71" ht="14.45" customHeight="1">
      <c r="A4" s="57"/>
      <c r="B4" s="77" t="s">
        <v>350</v>
      </c>
      <c r="D4" s="2" t="s">
        <v>188</v>
      </c>
      <c r="F4" s="4" t="s">
        <v>351</v>
      </c>
      <c r="G4" s="4" t="s">
        <v>352</v>
      </c>
      <c r="H4" s="4" t="s">
        <v>353</v>
      </c>
      <c r="I4" s="4" t="s">
        <v>354</v>
      </c>
      <c r="J4" s="4" t="s">
        <v>355</v>
      </c>
      <c r="K4" s="5"/>
      <c r="L4" s="4" t="s">
        <v>356</v>
      </c>
      <c r="M4" s="4" t="s">
        <v>357</v>
      </c>
      <c r="N4" s="4" t="s">
        <v>358</v>
      </c>
      <c r="O4" s="4" t="s">
        <v>359</v>
      </c>
      <c r="P4" s="4" t="s">
        <v>360</v>
      </c>
      <c r="Q4" s="4" t="s">
        <v>361</v>
      </c>
      <c r="R4" s="4" t="s">
        <v>362</v>
      </c>
      <c r="S4" s="4" t="s">
        <v>363</v>
      </c>
      <c r="T4" s="4" t="s">
        <v>340</v>
      </c>
      <c r="U4" s="4" t="s">
        <v>334</v>
      </c>
      <c r="V4" s="4" t="s">
        <v>364</v>
      </c>
      <c r="W4" s="4" t="s">
        <v>365</v>
      </c>
      <c r="X4" s="4" t="s">
        <v>366</v>
      </c>
      <c r="Y4" s="4" t="s">
        <v>367</v>
      </c>
      <c r="Z4" s="4" t="s">
        <v>368</v>
      </c>
      <c r="AA4" s="4" t="s">
        <v>369</v>
      </c>
      <c r="AB4" s="4" t="s">
        <v>370</v>
      </c>
      <c r="AC4" s="4" t="s">
        <v>371</v>
      </c>
      <c r="AD4" s="4" t="s">
        <v>372</v>
      </c>
      <c r="AE4" s="4" t="s">
        <v>340</v>
      </c>
      <c r="AF4" s="4" t="s">
        <v>373</v>
      </c>
      <c r="AG4" s="4" t="s">
        <v>322</v>
      </c>
      <c r="AH4" s="4" t="s">
        <v>374</v>
      </c>
      <c r="AI4" s="4" t="s">
        <v>375</v>
      </c>
      <c r="AJ4" s="4" t="s">
        <v>376</v>
      </c>
      <c r="AK4" s="4" t="s">
        <v>377</v>
      </c>
      <c r="AL4" s="4" t="s">
        <v>378</v>
      </c>
      <c r="AN4" s="228"/>
      <c r="AO4" s="231"/>
      <c r="AP4" s="43" t="s">
        <v>379</v>
      </c>
      <c r="AR4" s="69" t="s">
        <v>380</v>
      </c>
      <c r="AS4" s="69" t="s">
        <v>381</v>
      </c>
      <c r="AT4" s="69" t="s">
        <v>382</v>
      </c>
      <c r="AU4" s="70" t="s">
        <v>383</v>
      </c>
      <c r="AV4" s="70" t="s">
        <v>384</v>
      </c>
    </row>
    <row r="5" spans="1:71" ht="14.45" customHeight="1">
      <c r="A5" s="57"/>
      <c r="B5" s="77" t="s">
        <v>310</v>
      </c>
      <c r="D5" s="2" t="s">
        <v>196</v>
      </c>
      <c r="F5" s="4" t="s">
        <v>385</v>
      </c>
      <c r="G5" s="4" t="s">
        <v>386</v>
      </c>
      <c r="H5" s="4" t="s">
        <v>387</v>
      </c>
      <c r="I5" s="4"/>
      <c r="J5" s="4" t="s">
        <v>388</v>
      </c>
      <c r="K5" s="5"/>
      <c r="L5" s="4" t="s">
        <v>389</v>
      </c>
      <c r="M5" s="4" t="s">
        <v>390</v>
      </c>
      <c r="N5" s="4" t="s">
        <v>391</v>
      </c>
      <c r="O5" s="4" t="s">
        <v>392</v>
      </c>
      <c r="P5" s="4" t="s">
        <v>393</v>
      </c>
      <c r="Q5" s="4" t="s">
        <v>373</v>
      </c>
      <c r="R5" s="4" t="s">
        <v>394</v>
      </c>
      <c r="S5" s="4" t="s">
        <v>395</v>
      </c>
      <c r="T5" s="4" t="s">
        <v>396</v>
      </c>
      <c r="U5" s="4" t="s">
        <v>397</v>
      </c>
      <c r="V5" s="4" t="s">
        <v>398</v>
      </c>
      <c r="W5" s="4" t="s">
        <v>399</v>
      </c>
      <c r="X5" s="4" t="s">
        <v>400</v>
      </c>
      <c r="Y5" s="4" t="s">
        <v>401</v>
      </c>
      <c r="Z5" s="4" t="s">
        <v>402</v>
      </c>
      <c r="AA5" s="4" t="s">
        <v>403</v>
      </c>
      <c r="AB5" s="4" t="s">
        <v>404</v>
      </c>
      <c r="AC5" s="4" t="s">
        <v>405</v>
      </c>
      <c r="AD5" s="4" t="s">
        <v>406</v>
      </c>
      <c r="AE5" s="4" t="s">
        <v>407</v>
      </c>
      <c r="AF5" s="4" t="s">
        <v>408</v>
      </c>
      <c r="AG5" s="4" t="s">
        <v>409</v>
      </c>
      <c r="AH5" s="4" t="s">
        <v>410</v>
      </c>
      <c r="AI5" s="4" t="s">
        <v>411</v>
      </c>
      <c r="AJ5" s="4" t="s">
        <v>412</v>
      </c>
      <c r="AK5" s="4" t="s">
        <v>413</v>
      </c>
      <c r="AL5" s="4" t="s">
        <v>414</v>
      </c>
      <c r="AN5" s="228"/>
      <c r="AO5" s="231"/>
      <c r="AP5" s="43" t="s">
        <v>415</v>
      </c>
      <c r="AR5" s="69"/>
      <c r="AS5" s="69"/>
      <c r="AT5" s="69" t="s">
        <v>416</v>
      </c>
      <c r="AU5" s="70" t="s">
        <v>417</v>
      </c>
      <c r="AV5" s="71"/>
    </row>
    <row r="6" spans="1:71" ht="11.45" customHeight="1">
      <c r="A6" s="57"/>
      <c r="B6" s="77" t="s">
        <v>311</v>
      </c>
      <c r="D6" s="2" t="s">
        <v>199</v>
      </c>
      <c r="F6" s="4" t="s">
        <v>418</v>
      </c>
      <c r="G6" s="4" t="s">
        <v>419</v>
      </c>
      <c r="H6" s="4" t="s">
        <v>420</v>
      </c>
      <c r="I6" s="4"/>
      <c r="J6" s="4" t="s">
        <v>421</v>
      </c>
      <c r="K6" s="5"/>
      <c r="L6" s="4" t="s">
        <v>422</v>
      </c>
      <c r="M6" s="4" t="s">
        <v>423</v>
      </c>
      <c r="N6" s="4" t="s">
        <v>424</v>
      </c>
      <c r="O6" s="4" t="s">
        <v>425</v>
      </c>
      <c r="P6" s="4" t="s">
        <v>426</v>
      </c>
      <c r="Q6" s="4" t="s">
        <v>279</v>
      </c>
      <c r="R6" s="4" t="s">
        <v>427</v>
      </c>
      <c r="S6" s="4" t="s">
        <v>428</v>
      </c>
      <c r="T6" s="4" t="s">
        <v>429</v>
      </c>
      <c r="U6" s="4" t="s">
        <v>430</v>
      </c>
      <c r="V6" s="4" t="s">
        <v>431</v>
      </c>
      <c r="W6" s="4" t="s">
        <v>432</v>
      </c>
      <c r="X6" s="4" t="s">
        <v>433</v>
      </c>
      <c r="Y6" s="4" t="s">
        <v>434</v>
      </c>
      <c r="Z6" s="4" t="s">
        <v>435</v>
      </c>
      <c r="AA6" s="4" t="s">
        <v>436</v>
      </c>
      <c r="AB6" s="4" t="s">
        <v>437</v>
      </c>
      <c r="AC6" s="4" t="s">
        <v>438</v>
      </c>
      <c r="AD6" s="4" t="s">
        <v>439</v>
      </c>
      <c r="AE6" s="4" t="s">
        <v>440</v>
      </c>
      <c r="AF6" s="4" t="s">
        <v>441</v>
      </c>
      <c r="AG6" s="4" t="s">
        <v>442</v>
      </c>
      <c r="AH6" s="4" t="s">
        <v>443</v>
      </c>
      <c r="AI6" s="4" t="s">
        <v>444</v>
      </c>
      <c r="AJ6" s="4" t="s">
        <v>361</v>
      </c>
      <c r="AK6" s="4" t="s">
        <v>445</v>
      </c>
      <c r="AL6" s="4" t="s">
        <v>446</v>
      </c>
      <c r="AN6" s="228"/>
      <c r="AO6" s="232"/>
      <c r="AP6" s="44" t="s">
        <v>447</v>
      </c>
      <c r="AR6" s="69"/>
      <c r="AS6" s="69"/>
      <c r="AT6" s="69"/>
      <c r="AU6" s="70"/>
      <c r="AV6" s="71"/>
    </row>
    <row r="7" spans="1:71" ht="12" customHeight="1">
      <c r="A7" s="57"/>
      <c r="B7" s="77" t="s">
        <v>189</v>
      </c>
      <c r="D7" s="2" t="s">
        <v>202</v>
      </c>
      <c r="F7" s="4" t="s">
        <v>448</v>
      </c>
      <c r="G7" s="4" t="s">
        <v>449</v>
      </c>
      <c r="H7" s="4" t="s">
        <v>450</v>
      </c>
      <c r="I7" s="4"/>
      <c r="J7" s="4" t="s">
        <v>451</v>
      </c>
      <c r="K7" s="5"/>
      <c r="L7" s="4" t="s">
        <v>452</v>
      </c>
      <c r="M7" s="4" t="s">
        <v>453</v>
      </c>
      <c r="N7" s="4" t="s">
        <v>454</v>
      </c>
      <c r="O7" s="4" t="s">
        <v>455</v>
      </c>
      <c r="P7" s="4" t="s">
        <v>456</v>
      </c>
      <c r="Q7" s="4" t="s">
        <v>457</v>
      </c>
      <c r="R7" s="4" t="s">
        <v>458</v>
      </c>
      <c r="S7" s="4" t="s">
        <v>459</v>
      </c>
      <c r="T7" s="4" t="s">
        <v>460</v>
      </c>
      <c r="U7" s="4" t="s">
        <v>461</v>
      </c>
      <c r="V7" s="4" t="s">
        <v>462</v>
      </c>
      <c r="W7" s="5"/>
      <c r="X7" s="4" t="s">
        <v>463</v>
      </c>
      <c r="Y7" s="4" t="s">
        <v>464</v>
      </c>
      <c r="Z7" s="4" t="s">
        <v>465</v>
      </c>
      <c r="AA7" s="4" t="s">
        <v>466</v>
      </c>
      <c r="AB7" s="4" t="s">
        <v>467</v>
      </c>
      <c r="AC7" s="4" t="s">
        <v>468</v>
      </c>
      <c r="AD7" s="4" t="s">
        <v>469</v>
      </c>
      <c r="AE7" s="4" t="s">
        <v>287</v>
      </c>
      <c r="AF7" s="4" t="s">
        <v>470</v>
      </c>
      <c r="AG7" s="4" t="s">
        <v>471</v>
      </c>
      <c r="AH7" s="4" t="s">
        <v>472</v>
      </c>
      <c r="AI7" s="4" t="s">
        <v>473</v>
      </c>
      <c r="AJ7" s="4" t="s">
        <v>279</v>
      </c>
      <c r="AK7" s="4" t="s">
        <v>474</v>
      </c>
      <c r="AL7" s="5"/>
      <c r="AN7" s="228"/>
      <c r="AO7" s="230" t="s">
        <v>380</v>
      </c>
      <c r="AP7" s="42" t="s">
        <v>346</v>
      </c>
      <c r="AR7" s="69"/>
      <c r="AS7" s="69"/>
      <c r="AT7" s="69"/>
      <c r="AU7" s="72"/>
      <c r="AV7" s="71"/>
    </row>
    <row r="8" spans="1:71" ht="12" customHeight="1">
      <c r="A8" s="57"/>
      <c r="B8" s="77" t="s">
        <v>197</v>
      </c>
      <c r="D8" s="2" t="s">
        <v>206</v>
      </c>
      <c r="F8" s="4" t="s">
        <v>475</v>
      </c>
      <c r="G8" s="4" t="s">
        <v>476</v>
      </c>
      <c r="H8" s="4" t="s">
        <v>477</v>
      </c>
      <c r="I8" s="4"/>
      <c r="J8" s="4" t="s">
        <v>478</v>
      </c>
      <c r="K8" s="5"/>
      <c r="L8" s="4" t="s">
        <v>479</v>
      </c>
      <c r="M8" s="4" t="s">
        <v>480</v>
      </c>
      <c r="N8" s="4" t="s">
        <v>481</v>
      </c>
      <c r="O8" s="4" t="s">
        <v>482</v>
      </c>
      <c r="P8" s="4" t="s">
        <v>483</v>
      </c>
      <c r="Q8" s="4" t="s">
        <v>484</v>
      </c>
      <c r="R8" s="4" t="s">
        <v>485</v>
      </c>
      <c r="S8" s="4" t="s">
        <v>486</v>
      </c>
      <c r="T8" s="4" t="s">
        <v>487</v>
      </c>
      <c r="U8" s="4" t="s">
        <v>488</v>
      </c>
      <c r="V8" s="4" t="s">
        <v>489</v>
      </c>
      <c r="W8" s="5"/>
      <c r="X8" s="4" t="s">
        <v>490</v>
      </c>
      <c r="Y8" s="4" t="s">
        <v>491</v>
      </c>
      <c r="Z8" s="4" t="s">
        <v>492</v>
      </c>
      <c r="AA8" s="4" t="s">
        <v>493</v>
      </c>
      <c r="AB8" s="4" t="s">
        <v>423</v>
      </c>
      <c r="AC8" s="4" t="s">
        <v>494</v>
      </c>
      <c r="AD8" s="4" t="s">
        <v>495</v>
      </c>
      <c r="AE8" s="4" t="s">
        <v>496</v>
      </c>
      <c r="AF8" s="4" t="s">
        <v>497</v>
      </c>
      <c r="AG8" s="4" t="s">
        <v>498</v>
      </c>
      <c r="AH8" s="4" t="s">
        <v>499</v>
      </c>
      <c r="AI8" s="4" t="s">
        <v>500</v>
      </c>
      <c r="AJ8" s="4" t="s">
        <v>501</v>
      </c>
      <c r="AK8" s="4" t="s">
        <v>502</v>
      </c>
      <c r="AL8" s="5"/>
      <c r="AN8" s="228"/>
      <c r="AO8" s="231"/>
      <c r="AP8" s="43" t="s">
        <v>379</v>
      </c>
      <c r="AR8" s="69"/>
      <c r="AS8" s="69"/>
      <c r="AT8" s="72"/>
      <c r="AU8" s="70"/>
      <c r="AV8" s="71"/>
    </row>
    <row r="9" spans="1:71" ht="12" customHeight="1">
      <c r="A9" s="57"/>
      <c r="B9" s="77" t="s">
        <v>503</v>
      </c>
      <c r="D9" s="2" t="s">
        <v>208</v>
      </c>
      <c r="F9" s="4" t="s">
        <v>504</v>
      </c>
      <c r="G9" s="4" t="s">
        <v>505</v>
      </c>
      <c r="H9" s="4" t="s">
        <v>506</v>
      </c>
      <c r="I9" s="4"/>
      <c r="J9" s="4" t="s">
        <v>507</v>
      </c>
      <c r="K9" s="5"/>
      <c r="L9" s="4" t="s">
        <v>330</v>
      </c>
      <c r="M9" s="4" t="s">
        <v>508</v>
      </c>
      <c r="N9" s="4" t="s">
        <v>509</v>
      </c>
      <c r="O9" s="4" t="s">
        <v>510</v>
      </c>
      <c r="P9" s="4" t="s">
        <v>511</v>
      </c>
      <c r="Q9" s="4" t="s">
        <v>512</v>
      </c>
      <c r="R9" s="4" t="s">
        <v>513</v>
      </c>
      <c r="S9" s="4" t="s">
        <v>514</v>
      </c>
      <c r="T9" s="4" t="s">
        <v>515</v>
      </c>
      <c r="U9" s="4" t="s">
        <v>516</v>
      </c>
      <c r="V9" s="4" t="s">
        <v>517</v>
      </c>
      <c r="W9" s="5"/>
      <c r="X9" s="4" t="s">
        <v>518</v>
      </c>
      <c r="Y9" s="4" t="s">
        <v>519</v>
      </c>
      <c r="Z9" s="4" t="s">
        <v>520</v>
      </c>
      <c r="AA9" s="4" t="s">
        <v>521</v>
      </c>
      <c r="AB9" s="4" t="s">
        <v>522</v>
      </c>
      <c r="AC9" s="4" t="s">
        <v>523</v>
      </c>
      <c r="AD9" s="4" t="s">
        <v>524</v>
      </c>
      <c r="AE9" s="4" t="s">
        <v>525</v>
      </c>
      <c r="AF9" s="4" t="s">
        <v>526</v>
      </c>
      <c r="AG9" s="4" t="s">
        <v>527</v>
      </c>
      <c r="AH9" s="4" t="s">
        <v>528</v>
      </c>
      <c r="AI9" s="4" t="s">
        <v>529</v>
      </c>
      <c r="AJ9" s="4" t="s">
        <v>530</v>
      </c>
      <c r="AK9" s="5"/>
      <c r="AL9" s="5"/>
      <c r="AN9" s="228"/>
      <c r="AO9" s="231"/>
      <c r="AP9" s="43" t="s">
        <v>415</v>
      </c>
      <c r="AR9" s="69"/>
      <c r="AS9" s="69"/>
      <c r="AT9" s="69"/>
      <c r="AU9" s="70"/>
      <c r="AV9" s="72"/>
    </row>
    <row r="10" spans="1:71" ht="12.95" customHeight="1">
      <c r="A10" s="57"/>
      <c r="B10" s="8" t="s">
        <v>531</v>
      </c>
      <c r="F10" s="4" t="s">
        <v>532</v>
      </c>
      <c r="G10" s="4" t="s">
        <v>533</v>
      </c>
      <c r="H10" s="5"/>
      <c r="I10" s="5"/>
      <c r="J10" s="4" t="s">
        <v>534</v>
      </c>
      <c r="K10" s="5"/>
      <c r="L10" s="4" t="s">
        <v>535</v>
      </c>
      <c r="M10" s="4" t="s">
        <v>280</v>
      </c>
      <c r="N10" s="4" t="s">
        <v>536</v>
      </c>
      <c r="O10" s="4" t="s">
        <v>537</v>
      </c>
      <c r="P10" s="4" t="s">
        <v>538</v>
      </c>
      <c r="Q10" s="4" t="s">
        <v>539</v>
      </c>
      <c r="R10" s="4" t="s">
        <v>540</v>
      </c>
      <c r="S10" s="4" t="s">
        <v>541</v>
      </c>
      <c r="T10" s="4" t="s">
        <v>542</v>
      </c>
      <c r="U10" s="4" t="s">
        <v>543</v>
      </c>
      <c r="V10" s="4" t="s">
        <v>544</v>
      </c>
      <c r="W10" s="5"/>
      <c r="X10" s="4" t="s">
        <v>545</v>
      </c>
      <c r="Y10" s="4" t="s">
        <v>546</v>
      </c>
      <c r="Z10" s="4" t="s">
        <v>547</v>
      </c>
      <c r="AA10" s="4" t="s">
        <v>548</v>
      </c>
      <c r="AB10" s="4" t="s">
        <v>549</v>
      </c>
      <c r="AC10" s="4" t="s">
        <v>550</v>
      </c>
      <c r="AD10" s="4" t="s">
        <v>551</v>
      </c>
      <c r="AE10" s="4" t="s">
        <v>552</v>
      </c>
      <c r="AF10" s="4" t="s">
        <v>553</v>
      </c>
      <c r="AG10" s="4" t="s">
        <v>279</v>
      </c>
      <c r="AH10" s="4" t="s">
        <v>554</v>
      </c>
      <c r="AI10" s="4" t="s">
        <v>555</v>
      </c>
      <c r="AJ10" s="4" t="s">
        <v>556</v>
      </c>
      <c r="AK10" s="5"/>
      <c r="AL10" s="5"/>
      <c r="AN10" s="229"/>
      <c r="AO10" s="232"/>
      <c r="AP10" s="44" t="s">
        <v>447</v>
      </c>
      <c r="AR10" s="72"/>
      <c r="AS10" s="72"/>
      <c r="AT10" s="69"/>
      <c r="AU10" s="70"/>
      <c r="AV10" s="70"/>
    </row>
    <row r="11" spans="1:71" ht="14.45" customHeight="1">
      <c r="A11" s="57"/>
      <c r="B11" s="8" t="s">
        <v>557</v>
      </c>
      <c r="D11" s="7"/>
      <c r="F11" s="4" t="s">
        <v>558</v>
      </c>
      <c r="G11" s="4" t="s">
        <v>559</v>
      </c>
      <c r="H11" s="5"/>
      <c r="I11" s="5"/>
      <c r="J11" s="4" t="s">
        <v>560</v>
      </c>
      <c r="K11" s="5"/>
      <c r="L11" s="4" t="s">
        <v>561</v>
      </c>
      <c r="M11" s="4" t="s">
        <v>562</v>
      </c>
      <c r="N11" s="4" t="s">
        <v>563</v>
      </c>
      <c r="O11" s="4" t="s">
        <v>564</v>
      </c>
      <c r="P11" s="4" t="s">
        <v>565</v>
      </c>
      <c r="Q11" s="4" t="s">
        <v>566</v>
      </c>
      <c r="R11" s="4" t="s">
        <v>567</v>
      </c>
      <c r="S11" s="4" t="s">
        <v>568</v>
      </c>
      <c r="T11" s="4" t="s">
        <v>569</v>
      </c>
      <c r="U11" s="4" t="s">
        <v>570</v>
      </c>
      <c r="V11" s="4" t="s">
        <v>571</v>
      </c>
      <c r="W11" s="5"/>
      <c r="X11" s="4" t="s">
        <v>572</v>
      </c>
      <c r="Y11" s="4" t="s">
        <v>573</v>
      </c>
      <c r="Z11" s="4" t="s">
        <v>574</v>
      </c>
      <c r="AA11" s="4" t="s">
        <v>575</v>
      </c>
      <c r="AB11" s="4" t="s">
        <v>336</v>
      </c>
      <c r="AC11" s="4" t="s">
        <v>576</v>
      </c>
      <c r="AD11" s="4" t="s">
        <v>577</v>
      </c>
      <c r="AE11" s="4" t="s">
        <v>578</v>
      </c>
      <c r="AF11" s="4" t="s">
        <v>579</v>
      </c>
      <c r="AG11" s="4" t="s">
        <v>580</v>
      </c>
      <c r="AH11" s="4" t="s">
        <v>581</v>
      </c>
      <c r="AI11" s="4" t="s">
        <v>582</v>
      </c>
      <c r="AJ11" s="4" t="s">
        <v>583</v>
      </c>
      <c r="AK11" s="5"/>
      <c r="AL11" s="5"/>
      <c r="AN11" s="227" t="s">
        <v>310</v>
      </c>
      <c r="AO11" s="230" t="s">
        <v>190</v>
      </c>
      <c r="AP11" s="42" t="s">
        <v>584</v>
      </c>
      <c r="AR11" s="69"/>
      <c r="AS11" s="69"/>
      <c r="AT11" s="69"/>
      <c r="AU11" s="70"/>
      <c r="AV11" s="70"/>
    </row>
    <row r="12" spans="1:71" ht="12" customHeight="1">
      <c r="A12" s="57"/>
      <c r="B12" s="8" t="s">
        <v>585</v>
      </c>
      <c r="D12" s="6"/>
      <c r="F12" s="4" t="s">
        <v>586</v>
      </c>
      <c r="G12" s="4" t="s">
        <v>587</v>
      </c>
      <c r="H12" s="5"/>
      <c r="I12" s="5"/>
      <c r="J12" s="4" t="s">
        <v>588</v>
      </c>
      <c r="K12" s="5"/>
      <c r="L12" s="4" t="s">
        <v>589</v>
      </c>
      <c r="M12" s="4" t="s">
        <v>340</v>
      </c>
      <c r="N12" s="4" t="s">
        <v>590</v>
      </c>
      <c r="O12" s="4" t="s">
        <v>591</v>
      </c>
      <c r="P12" s="4" t="s">
        <v>592</v>
      </c>
      <c r="Q12" s="4" t="s">
        <v>593</v>
      </c>
      <c r="R12" s="4" t="s">
        <v>594</v>
      </c>
      <c r="S12" s="4" t="s">
        <v>595</v>
      </c>
      <c r="T12" s="4" t="s">
        <v>596</v>
      </c>
      <c r="U12" s="4" t="s">
        <v>597</v>
      </c>
      <c r="V12" s="5"/>
      <c r="W12" s="5"/>
      <c r="X12" s="4" t="s">
        <v>598</v>
      </c>
      <c r="Y12" s="4" t="s">
        <v>599</v>
      </c>
      <c r="Z12" s="4" t="s">
        <v>600</v>
      </c>
      <c r="AA12" s="4" t="s">
        <v>601</v>
      </c>
      <c r="AB12" s="4" t="s">
        <v>602</v>
      </c>
      <c r="AC12" s="4" t="s">
        <v>603</v>
      </c>
      <c r="AD12" s="4" t="s">
        <v>604</v>
      </c>
      <c r="AE12" s="4" t="s">
        <v>605</v>
      </c>
      <c r="AF12" s="4" t="s">
        <v>606</v>
      </c>
      <c r="AG12" s="4" t="s">
        <v>597</v>
      </c>
      <c r="AH12" s="4" t="s">
        <v>607</v>
      </c>
      <c r="AI12" s="4" t="s">
        <v>608</v>
      </c>
      <c r="AJ12" s="4" t="s">
        <v>609</v>
      </c>
      <c r="AK12" s="5"/>
      <c r="AL12" s="5"/>
      <c r="AN12" s="228"/>
      <c r="AO12" s="231"/>
      <c r="AP12" s="45" t="s">
        <v>610</v>
      </c>
      <c r="AR12" s="69"/>
      <c r="AS12" s="69"/>
      <c r="AT12" s="69"/>
      <c r="AU12" s="70"/>
      <c r="AV12" s="72"/>
    </row>
    <row r="13" spans="1:71" ht="12" customHeight="1">
      <c r="A13" s="57"/>
      <c r="B13" s="8" t="s">
        <v>611</v>
      </c>
      <c r="D13" s="6"/>
      <c r="F13" s="4" t="s">
        <v>612</v>
      </c>
      <c r="G13" s="4" t="s">
        <v>613</v>
      </c>
      <c r="H13" s="5"/>
      <c r="I13" s="5"/>
      <c r="J13" s="4" t="s">
        <v>614</v>
      </c>
      <c r="K13" s="5"/>
      <c r="L13" s="4" t="s">
        <v>615</v>
      </c>
      <c r="M13" s="4" t="s">
        <v>616</v>
      </c>
      <c r="N13" s="4" t="s">
        <v>617</v>
      </c>
      <c r="O13" s="4" t="s">
        <v>618</v>
      </c>
      <c r="P13" s="4" t="s">
        <v>619</v>
      </c>
      <c r="Q13" s="4" t="s">
        <v>510</v>
      </c>
      <c r="R13" s="4" t="s">
        <v>620</v>
      </c>
      <c r="S13" s="4" t="s">
        <v>621</v>
      </c>
      <c r="T13" s="4" t="s">
        <v>622</v>
      </c>
      <c r="U13" s="4" t="s">
        <v>623</v>
      </c>
      <c r="V13" s="5"/>
      <c r="W13" s="5"/>
      <c r="X13" s="4" t="s">
        <v>624</v>
      </c>
      <c r="Y13" s="4" t="s">
        <v>625</v>
      </c>
      <c r="Z13" s="4" t="s">
        <v>626</v>
      </c>
      <c r="AA13" s="4" t="s">
        <v>627</v>
      </c>
      <c r="AB13" s="4" t="s">
        <v>628</v>
      </c>
      <c r="AC13" s="4" t="s">
        <v>629</v>
      </c>
      <c r="AD13" s="4" t="s">
        <v>630</v>
      </c>
      <c r="AE13" s="4" t="s">
        <v>631</v>
      </c>
      <c r="AF13" s="4" t="s">
        <v>632</v>
      </c>
      <c r="AG13" s="4" t="s">
        <v>633</v>
      </c>
      <c r="AH13" s="4" t="s">
        <v>634</v>
      </c>
      <c r="AI13" s="4" t="s">
        <v>635</v>
      </c>
      <c r="AJ13" s="4" t="s">
        <v>421</v>
      </c>
      <c r="AK13" s="5"/>
      <c r="AL13" s="5"/>
      <c r="AN13" s="228"/>
      <c r="AO13" s="231"/>
      <c r="AP13" s="45" t="s">
        <v>636</v>
      </c>
      <c r="AR13" s="69"/>
      <c r="AS13" s="72"/>
      <c r="AT13" s="72"/>
      <c r="AU13" s="70"/>
      <c r="AV13" s="70"/>
    </row>
    <row r="14" spans="1:71" ht="12.95" customHeight="1">
      <c r="A14" s="57"/>
      <c r="B14" s="8" t="s">
        <v>637</v>
      </c>
      <c r="D14" s="6"/>
      <c r="F14" s="6"/>
      <c r="G14" s="4" t="s">
        <v>638</v>
      </c>
      <c r="H14" s="5"/>
      <c r="I14" s="5"/>
      <c r="J14" s="4" t="s">
        <v>639</v>
      </c>
      <c r="K14" s="5"/>
      <c r="L14" s="4" t="s">
        <v>287</v>
      </c>
      <c r="M14" s="4" t="s">
        <v>281</v>
      </c>
      <c r="N14" s="4" t="s">
        <v>640</v>
      </c>
      <c r="O14" s="4" t="s">
        <v>641</v>
      </c>
      <c r="P14" s="4" t="s">
        <v>642</v>
      </c>
      <c r="Q14" s="4" t="s">
        <v>643</v>
      </c>
      <c r="R14" s="4" t="s">
        <v>644</v>
      </c>
      <c r="S14" s="4" t="s">
        <v>645</v>
      </c>
      <c r="T14" s="4" t="s">
        <v>646</v>
      </c>
      <c r="U14" s="4" t="s">
        <v>647</v>
      </c>
      <c r="V14" s="5"/>
      <c r="W14" s="5"/>
      <c r="X14" s="4" t="s">
        <v>648</v>
      </c>
      <c r="Y14" s="4" t="s">
        <v>649</v>
      </c>
      <c r="Z14" s="4" t="s">
        <v>650</v>
      </c>
      <c r="AA14" s="4" t="s">
        <v>650</v>
      </c>
      <c r="AB14" s="4" t="s">
        <v>287</v>
      </c>
      <c r="AC14" s="4" t="s">
        <v>651</v>
      </c>
      <c r="AD14" s="4" t="s">
        <v>652</v>
      </c>
      <c r="AE14" s="4" t="s">
        <v>653</v>
      </c>
      <c r="AF14" s="4" t="s">
        <v>654</v>
      </c>
      <c r="AG14" s="4" t="s">
        <v>655</v>
      </c>
      <c r="AH14" s="4" t="s">
        <v>656</v>
      </c>
      <c r="AI14" s="4" t="s">
        <v>657</v>
      </c>
      <c r="AJ14" s="4" t="s">
        <v>658</v>
      </c>
      <c r="AK14" s="5"/>
      <c r="AL14" s="5"/>
      <c r="AN14" s="228"/>
      <c r="AO14" s="231"/>
      <c r="AP14" s="45" t="s">
        <v>659</v>
      </c>
      <c r="AR14" s="72"/>
      <c r="AS14" s="69"/>
      <c r="AT14" s="69"/>
      <c r="AU14" s="72"/>
      <c r="AV14" s="70"/>
    </row>
    <row r="15" spans="1:71" ht="15" customHeight="1">
      <c r="A15" s="57"/>
      <c r="D15" s="6"/>
      <c r="F15" s="6"/>
      <c r="G15" s="4" t="s">
        <v>361</v>
      </c>
      <c r="H15" s="5"/>
      <c r="I15" s="5"/>
      <c r="J15" s="4" t="s">
        <v>660</v>
      </c>
      <c r="K15" s="5"/>
      <c r="L15" s="4" t="s">
        <v>661</v>
      </c>
      <c r="M15" s="4" t="s">
        <v>662</v>
      </c>
      <c r="N15" s="4" t="s">
        <v>663</v>
      </c>
      <c r="O15" s="4" t="s">
        <v>664</v>
      </c>
      <c r="P15" s="4" t="s">
        <v>665</v>
      </c>
      <c r="Q15" s="4" t="s">
        <v>666</v>
      </c>
      <c r="R15" s="4" t="s">
        <v>667</v>
      </c>
      <c r="S15" s="4" t="s">
        <v>668</v>
      </c>
      <c r="T15" s="4" t="s">
        <v>669</v>
      </c>
      <c r="U15" s="4" t="s">
        <v>670</v>
      </c>
      <c r="V15" s="5"/>
      <c r="W15" s="5"/>
      <c r="X15" s="4" t="s">
        <v>671</v>
      </c>
      <c r="Y15" s="4" t="s">
        <v>672</v>
      </c>
      <c r="Z15" s="4" t="s">
        <v>673</v>
      </c>
      <c r="AA15" s="4" t="s">
        <v>674</v>
      </c>
      <c r="AB15" s="4" t="s">
        <v>675</v>
      </c>
      <c r="AC15" s="4" t="s">
        <v>676</v>
      </c>
      <c r="AD15" s="4" t="s">
        <v>677</v>
      </c>
      <c r="AE15" s="5"/>
      <c r="AF15" s="4" t="s">
        <v>678</v>
      </c>
      <c r="AG15" s="4" t="s">
        <v>679</v>
      </c>
      <c r="AH15" s="4" t="s">
        <v>680</v>
      </c>
      <c r="AI15" s="4" t="s">
        <v>681</v>
      </c>
      <c r="AJ15" s="4" t="s">
        <v>682</v>
      </c>
      <c r="AK15" s="5"/>
      <c r="AL15" s="5"/>
      <c r="AN15" s="228"/>
      <c r="AO15" s="232"/>
      <c r="AP15" s="46" t="s">
        <v>683</v>
      </c>
      <c r="AR15" s="69"/>
      <c r="AS15" s="69"/>
      <c r="AT15" s="69"/>
      <c r="AU15" s="70"/>
      <c r="AV15" s="70"/>
    </row>
    <row r="16" spans="1:71" ht="14.45" customHeight="1">
      <c r="A16" s="56"/>
      <c r="D16" s="6"/>
      <c r="F16" s="6"/>
      <c r="G16" s="4" t="s">
        <v>337</v>
      </c>
      <c r="H16" s="5"/>
      <c r="I16" s="5"/>
      <c r="J16" s="4" t="s">
        <v>544</v>
      </c>
      <c r="K16" s="5"/>
      <c r="L16" s="4" t="s">
        <v>684</v>
      </c>
      <c r="M16" s="4" t="s">
        <v>685</v>
      </c>
      <c r="N16" s="4" t="s">
        <v>686</v>
      </c>
      <c r="O16" s="4" t="s">
        <v>687</v>
      </c>
      <c r="P16" s="4" t="s">
        <v>688</v>
      </c>
      <c r="Q16" s="4" t="s">
        <v>689</v>
      </c>
      <c r="R16" s="4" t="s">
        <v>690</v>
      </c>
      <c r="S16" s="4" t="s">
        <v>691</v>
      </c>
      <c r="T16" s="4" t="s">
        <v>692</v>
      </c>
      <c r="U16" s="4" t="s">
        <v>693</v>
      </c>
      <c r="V16" s="5"/>
      <c r="W16" s="5"/>
      <c r="X16" s="4" t="s">
        <v>694</v>
      </c>
      <c r="Y16" s="4" t="s">
        <v>695</v>
      </c>
      <c r="Z16" s="4" t="s">
        <v>696</v>
      </c>
      <c r="AA16" s="4" t="s">
        <v>697</v>
      </c>
      <c r="AB16" s="4" t="s">
        <v>698</v>
      </c>
      <c r="AC16" s="4" t="s">
        <v>699</v>
      </c>
      <c r="AD16" s="5"/>
      <c r="AE16" s="5"/>
      <c r="AF16" s="4" t="s">
        <v>700</v>
      </c>
      <c r="AG16" s="4" t="s">
        <v>701</v>
      </c>
      <c r="AH16" s="4" t="s">
        <v>702</v>
      </c>
      <c r="AI16" s="4" t="s">
        <v>703</v>
      </c>
      <c r="AJ16" s="4" t="s">
        <v>704</v>
      </c>
      <c r="AK16" s="5"/>
      <c r="AL16" s="5"/>
      <c r="AN16" s="228"/>
      <c r="AO16" s="230" t="s">
        <v>382</v>
      </c>
      <c r="AP16" s="42" t="s">
        <v>705</v>
      </c>
      <c r="AR16" s="69"/>
      <c r="AS16" s="69"/>
      <c r="AT16" s="69"/>
      <c r="AU16" s="70"/>
      <c r="AV16" s="72"/>
    </row>
    <row r="17" spans="1:48" ht="14.25">
      <c r="A17" s="58"/>
      <c r="D17" s="6"/>
      <c r="F17" s="6"/>
      <c r="G17" s="4" t="s">
        <v>442</v>
      </c>
      <c r="H17" s="5"/>
      <c r="I17" s="5"/>
      <c r="J17" s="4" t="s">
        <v>706</v>
      </c>
      <c r="K17" s="5"/>
      <c r="L17" s="4" t="s">
        <v>707</v>
      </c>
      <c r="M17" s="4" t="s">
        <v>708</v>
      </c>
      <c r="N17" s="4" t="s">
        <v>709</v>
      </c>
      <c r="O17" s="4" t="s">
        <v>710</v>
      </c>
      <c r="P17" s="4" t="s">
        <v>711</v>
      </c>
      <c r="Q17" s="4" t="s">
        <v>712</v>
      </c>
      <c r="R17" s="4" t="s">
        <v>713</v>
      </c>
      <c r="S17" s="4" t="s">
        <v>714</v>
      </c>
      <c r="T17" s="4" t="s">
        <v>715</v>
      </c>
      <c r="U17" s="4" t="s">
        <v>716</v>
      </c>
      <c r="V17" s="5"/>
      <c r="W17" s="5"/>
      <c r="X17" s="4" t="s">
        <v>717</v>
      </c>
      <c r="Y17" s="4" t="s">
        <v>718</v>
      </c>
      <c r="Z17" s="4" t="s">
        <v>719</v>
      </c>
      <c r="AA17" s="4" t="s">
        <v>720</v>
      </c>
      <c r="AB17" s="4" t="s">
        <v>721</v>
      </c>
      <c r="AC17" s="4" t="s">
        <v>722</v>
      </c>
      <c r="AD17" s="5"/>
      <c r="AE17" s="5"/>
      <c r="AF17" s="5"/>
      <c r="AG17" s="4" t="s">
        <v>723</v>
      </c>
      <c r="AH17" s="4" t="s">
        <v>724</v>
      </c>
      <c r="AI17" s="4" t="s">
        <v>725</v>
      </c>
      <c r="AJ17" s="4" t="s">
        <v>726</v>
      </c>
      <c r="AK17" s="5"/>
      <c r="AL17" s="5"/>
      <c r="AN17" s="228"/>
      <c r="AO17" s="231"/>
      <c r="AP17" s="43" t="s">
        <v>727</v>
      </c>
      <c r="AR17" s="69"/>
      <c r="AS17" s="69"/>
      <c r="AT17" s="69"/>
      <c r="AU17" s="70"/>
      <c r="AV17" s="72"/>
    </row>
    <row r="18" spans="1:48" ht="12.95" customHeight="1" thickBot="1">
      <c r="A18" s="58"/>
      <c r="B18" s="78"/>
      <c r="D18" s="6"/>
      <c r="F18" s="6"/>
      <c r="G18" s="4" t="s">
        <v>728</v>
      </c>
      <c r="H18" s="5"/>
      <c r="I18" s="5"/>
      <c r="J18" s="4" t="s">
        <v>729</v>
      </c>
      <c r="K18" s="5"/>
      <c r="L18" s="4" t="s">
        <v>730</v>
      </c>
      <c r="M18" s="4" t="s">
        <v>731</v>
      </c>
      <c r="N18" s="4" t="s">
        <v>732</v>
      </c>
      <c r="O18" s="4" t="s">
        <v>733</v>
      </c>
      <c r="P18" s="4" t="s">
        <v>734</v>
      </c>
      <c r="Q18" s="4" t="s">
        <v>735</v>
      </c>
      <c r="R18" s="4" t="s">
        <v>736</v>
      </c>
      <c r="S18" s="4" t="s">
        <v>737</v>
      </c>
      <c r="T18" s="4" t="s">
        <v>738</v>
      </c>
      <c r="U18" s="4" t="s">
        <v>739</v>
      </c>
      <c r="V18" s="5"/>
      <c r="W18" s="5"/>
      <c r="X18" s="4" t="s">
        <v>740</v>
      </c>
      <c r="Y18" s="5"/>
      <c r="Z18" s="4" t="s">
        <v>741</v>
      </c>
      <c r="AA18" s="4" t="s">
        <v>742</v>
      </c>
      <c r="AB18" s="4" t="s">
        <v>743</v>
      </c>
      <c r="AC18" s="4" t="s">
        <v>744</v>
      </c>
      <c r="AD18" s="5"/>
      <c r="AE18" s="5"/>
      <c r="AF18" s="5"/>
      <c r="AG18" s="4" t="s">
        <v>745</v>
      </c>
      <c r="AH18" s="4" t="s">
        <v>746</v>
      </c>
      <c r="AI18" s="4" t="s">
        <v>747</v>
      </c>
      <c r="AJ18" s="4" t="s">
        <v>748</v>
      </c>
      <c r="AK18" s="5"/>
      <c r="AL18" s="5"/>
      <c r="AN18" s="228"/>
      <c r="AO18" s="231"/>
      <c r="AP18" s="43" t="s">
        <v>749</v>
      </c>
      <c r="AR18" s="72"/>
      <c r="AS18" s="72"/>
      <c r="AT18" s="69"/>
      <c r="AU18" s="70"/>
      <c r="AV18" s="72"/>
    </row>
    <row r="19" spans="1:48" ht="14.25">
      <c r="A19" s="58"/>
      <c r="B19" s="78"/>
      <c r="D19" s="6"/>
      <c r="F19" s="6"/>
      <c r="G19" s="4" t="s">
        <v>750</v>
      </c>
      <c r="H19" s="5"/>
      <c r="I19" s="5"/>
      <c r="J19" s="4" t="s">
        <v>642</v>
      </c>
      <c r="K19" s="5"/>
      <c r="L19" s="4" t="s">
        <v>751</v>
      </c>
      <c r="M19" s="4" t="s">
        <v>752</v>
      </c>
      <c r="N19" s="4" t="s">
        <v>753</v>
      </c>
      <c r="O19" s="5"/>
      <c r="P19" s="4" t="s">
        <v>754</v>
      </c>
      <c r="Q19" s="4" t="s">
        <v>755</v>
      </c>
      <c r="R19" s="4" t="s">
        <v>756</v>
      </c>
      <c r="S19" s="4" t="s">
        <v>757</v>
      </c>
      <c r="T19" s="4" t="s">
        <v>758</v>
      </c>
      <c r="U19" s="4" t="s">
        <v>759</v>
      </c>
      <c r="V19" s="5"/>
      <c r="W19" s="5"/>
      <c r="X19" s="4" t="s">
        <v>760</v>
      </c>
      <c r="Y19" s="5"/>
      <c r="Z19" s="4" t="s">
        <v>761</v>
      </c>
      <c r="AA19" s="4" t="s">
        <v>762</v>
      </c>
      <c r="AB19" s="4" t="s">
        <v>763</v>
      </c>
      <c r="AC19" s="4" t="s">
        <v>764</v>
      </c>
      <c r="AD19" s="5"/>
      <c r="AE19" s="5"/>
      <c r="AF19" s="5"/>
      <c r="AG19" s="4" t="s">
        <v>765</v>
      </c>
      <c r="AH19" s="4" t="s">
        <v>766</v>
      </c>
      <c r="AI19" s="4" t="s">
        <v>767</v>
      </c>
      <c r="AJ19" s="4" t="s">
        <v>768</v>
      </c>
      <c r="AK19" s="5"/>
      <c r="AL19" s="5"/>
      <c r="AN19" s="228"/>
      <c r="AO19" s="231"/>
      <c r="AP19" s="47" t="s">
        <v>769</v>
      </c>
      <c r="AR19" s="72"/>
      <c r="AS19" s="72"/>
      <c r="AT19" s="69"/>
      <c r="AU19" s="70"/>
      <c r="AV19" s="72"/>
    </row>
    <row r="20" spans="1:48" ht="14.25">
      <c r="A20" s="58"/>
      <c r="B20" s="78"/>
      <c r="F20" s="6"/>
      <c r="G20" s="4" t="s">
        <v>770</v>
      </c>
      <c r="H20" s="5"/>
      <c r="I20" s="5"/>
      <c r="J20" s="4" t="s">
        <v>771</v>
      </c>
      <c r="K20" s="5"/>
      <c r="L20" s="4" t="s">
        <v>772</v>
      </c>
      <c r="M20" s="4" t="s">
        <v>773</v>
      </c>
      <c r="N20" s="4" t="s">
        <v>774</v>
      </c>
      <c r="O20" s="5"/>
      <c r="P20" s="4" t="s">
        <v>718</v>
      </c>
      <c r="Q20" s="4" t="s">
        <v>775</v>
      </c>
      <c r="R20" s="4" t="s">
        <v>776</v>
      </c>
      <c r="S20" s="4" t="s">
        <v>777</v>
      </c>
      <c r="T20" s="4" t="s">
        <v>778</v>
      </c>
      <c r="U20" s="4" t="s">
        <v>779</v>
      </c>
      <c r="V20" s="5"/>
      <c r="W20" s="5"/>
      <c r="X20" s="4" t="s">
        <v>780</v>
      </c>
      <c r="Y20" s="5"/>
      <c r="Z20" s="4" t="s">
        <v>781</v>
      </c>
      <c r="AA20" s="4" t="s">
        <v>782</v>
      </c>
      <c r="AB20" s="4" t="s">
        <v>783</v>
      </c>
      <c r="AC20" s="4" t="s">
        <v>784</v>
      </c>
      <c r="AD20" s="5"/>
      <c r="AE20" s="5"/>
      <c r="AF20" s="5"/>
      <c r="AG20" s="4" t="s">
        <v>785</v>
      </c>
      <c r="AH20" s="4" t="s">
        <v>786</v>
      </c>
      <c r="AI20" s="4" t="s">
        <v>787</v>
      </c>
      <c r="AJ20" s="4" t="s">
        <v>788</v>
      </c>
      <c r="AK20" s="5"/>
      <c r="AL20" s="5"/>
      <c r="AN20" s="228"/>
      <c r="AO20" s="232"/>
      <c r="AP20" s="44" t="s">
        <v>789</v>
      </c>
      <c r="AR20" s="72"/>
      <c r="AS20" s="72"/>
      <c r="AT20" s="69"/>
      <c r="AU20" s="70"/>
      <c r="AV20" s="72"/>
    </row>
    <row r="21" spans="1:48" ht="14.25">
      <c r="A21" s="58"/>
      <c r="B21" s="78"/>
      <c r="D21" s="1" t="s">
        <v>306</v>
      </c>
      <c r="F21" s="6"/>
      <c r="G21" s="4" t="s">
        <v>527</v>
      </c>
      <c r="H21" s="5"/>
      <c r="I21" s="5"/>
      <c r="J21" s="4" t="s">
        <v>790</v>
      </c>
      <c r="K21" s="5"/>
      <c r="L21" s="4" t="s">
        <v>791</v>
      </c>
      <c r="M21" s="4" t="s">
        <v>792</v>
      </c>
      <c r="N21" s="4" t="s">
        <v>793</v>
      </c>
      <c r="O21" s="5"/>
      <c r="P21" s="4" t="s">
        <v>794</v>
      </c>
      <c r="Q21" s="4" t="s">
        <v>795</v>
      </c>
      <c r="R21" s="4" t="s">
        <v>796</v>
      </c>
      <c r="S21" s="4" t="s">
        <v>797</v>
      </c>
      <c r="T21" s="4" t="s">
        <v>798</v>
      </c>
      <c r="U21" s="4" t="s">
        <v>799</v>
      </c>
      <c r="V21" s="5"/>
      <c r="W21" s="5"/>
      <c r="X21" s="4" t="s">
        <v>800</v>
      </c>
      <c r="Y21" s="5"/>
      <c r="Z21" s="4" t="s">
        <v>801</v>
      </c>
      <c r="AA21" s="4" t="s">
        <v>802</v>
      </c>
      <c r="AB21" s="4" t="s">
        <v>803</v>
      </c>
      <c r="AC21" s="4" t="s">
        <v>804</v>
      </c>
      <c r="AD21" s="5"/>
      <c r="AE21" s="5"/>
      <c r="AF21" s="5"/>
      <c r="AG21" s="4" t="s">
        <v>805</v>
      </c>
      <c r="AH21" s="4" t="s">
        <v>806</v>
      </c>
      <c r="AI21" s="4" t="s">
        <v>807</v>
      </c>
      <c r="AJ21" s="4" t="s">
        <v>808</v>
      </c>
      <c r="AK21" s="5"/>
      <c r="AL21" s="5"/>
      <c r="AN21" s="228"/>
      <c r="AO21" s="230" t="s">
        <v>416</v>
      </c>
      <c r="AP21" s="42" t="s">
        <v>809</v>
      </c>
      <c r="AR21" s="72"/>
      <c r="AS21" s="72"/>
      <c r="AT21" s="69"/>
      <c r="AU21" s="70"/>
      <c r="AV21" s="72"/>
    </row>
    <row r="22" spans="1:48" ht="12.95" customHeight="1">
      <c r="A22" s="58"/>
      <c r="B22" s="78"/>
      <c r="D22" s="8" t="s">
        <v>637</v>
      </c>
      <c r="F22" s="6"/>
      <c r="G22" s="4" t="s">
        <v>562</v>
      </c>
      <c r="H22" s="5"/>
      <c r="I22" s="5"/>
      <c r="J22" s="4" t="s">
        <v>810</v>
      </c>
      <c r="K22" s="5"/>
      <c r="L22" s="4" t="s">
        <v>811</v>
      </c>
      <c r="M22" s="4" t="s">
        <v>812</v>
      </c>
      <c r="N22" s="4" t="s">
        <v>299</v>
      </c>
      <c r="O22" s="5"/>
      <c r="P22" s="5"/>
      <c r="Q22" s="4" t="s">
        <v>813</v>
      </c>
      <c r="R22" s="4" t="s">
        <v>814</v>
      </c>
      <c r="S22" s="4" t="s">
        <v>815</v>
      </c>
      <c r="T22" s="4" t="s">
        <v>816</v>
      </c>
      <c r="U22" s="4" t="s">
        <v>817</v>
      </c>
      <c r="V22" s="5"/>
      <c r="W22" s="5"/>
      <c r="X22" s="4" t="s">
        <v>818</v>
      </c>
      <c r="Y22" s="5"/>
      <c r="Z22" s="4" t="s">
        <v>819</v>
      </c>
      <c r="AA22" s="4" t="s">
        <v>820</v>
      </c>
      <c r="AB22" s="4" t="s">
        <v>593</v>
      </c>
      <c r="AC22" s="4" t="s">
        <v>821</v>
      </c>
      <c r="AD22" s="5"/>
      <c r="AE22" s="5"/>
      <c r="AF22" s="5"/>
      <c r="AG22" s="4" t="s">
        <v>822</v>
      </c>
      <c r="AH22" s="4" t="s">
        <v>823</v>
      </c>
      <c r="AI22" s="4" t="s">
        <v>824</v>
      </c>
      <c r="AJ22" s="4" t="s">
        <v>825</v>
      </c>
      <c r="AK22" s="5"/>
      <c r="AL22" s="5"/>
      <c r="AN22" s="228"/>
      <c r="AO22" s="231"/>
      <c r="AP22" s="43" t="s">
        <v>826</v>
      </c>
    </row>
    <row r="23" spans="1:48" ht="14.25">
      <c r="A23" s="58"/>
      <c r="B23" s="78"/>
      <c r="D23" s="8" t="s">
        <v>827</v>
      </c>
      <c r="F23" s="6"/>
      <c r="G23" s="4" t="s">
        <v>828</v>
      </c>
      <c r="H23" s="5"/>
      <c r="I23" s="5"/>
      <c r="J23" s="4" t="s">
        <v>829</v>
      </c>
      <c r="K23" s="5"/>
      <c r="L23" s="4" t="s">
        <v>830</v>
      </c>
      <c r="M23" s="4" t="s">
        <v>831</v>
      </c>
      <c r="N23" s="4" t="s">
        <v>832</v>
      </c>
      <c r="O23" s="5"/>
      <c r="P23" s="5"/>
      <c r="Q23" s="4" t="s">
        <v>833</v>
      </c>
      <c r="R23" s="4" t="s">
        <v>834</v>
      </c>
      <c r="S23" s="4" t="s">
        <v>835</v>
      </c>
      <c r="T23" s="4" t="s">
        <v>836</v>
      </c>
      <c r="U23" s="4" t="s">
        <v>837</v>
      </c>
      <c r="V23" s="5"/>
      <c r="W23" s="5"/>
      <c r="X23" s="4" t="s">
        <v>838</v>
      </c>
      <c r="Y23" s="5"/>
      <c r="Z23" s="4" t="s">
        <v>832</v>
      </c>
      <c r="AA23" s="4" t="s">
        <v>618</v>
      </c>
      <c r="AB23" s="4" t="s">
        <v>839</v>
      </c>
      <c r="AC23" s="4" t="s">
        <v>840</v>
      </c>
      <c r="AD23" s="5"/>
      <c r="AE23" s="5"/>
      <c r="AF23" s="5"/>
      <c r="AG23" s="4" t="s">
        <v>841</v>
      </c>
      <c r="AH23" s="4" t="s">
        <v>842</v>
      </c>
      <c r="AI23" s="4" t="s">
        <v>843</v>
      </c>
      <c r="AJ23" s="4" t="s">
        <v>844</v>
      </c>
      <c r="AK23" s="5"/>
      <c r="AL23" s="5"/>
      <c r="AN23" s="228"/>
      <c r="AO23" s="231"/>
      <c r="AP23" s="43" t="s">
        <v>845</v>
      </c>
    </row>
    <row r="24" spans="1:48" ht="14.25">
      <c r="A24" s="58"/>
      <c r="B24" s="78"/>
      <c r="D24" s="8" t="s">
        <v>846</v>
      </c>
      <c r="F24" s="6"/>
      <c r="G24" s="4" t="s">
        <v>847</v>
      </c>
      <c r="H24" s="5"/>
      <c r="I24" s="5"/>
      <c r="J24" s="4" t="s">
        <v>848</v>
      </c>
      <c r="K24" s="5"/>
      <c r="L24" s="4" t="s">
        <v>849</v>
      </c>
      <c r="M24" s="4" t="s">
        <v>850</v>
      </c>
      <c r="N24" s="4" t="s">
        <v>851</v>
      </c>
      <c r="O24" s="5"/>
      <c r="P24" s="5"/>
      <c r="Q24" s="4" t="s">
        <v>852</v>
      </c>
      <c r="R24" s="4" t="s">
        <v>853</v>
      </c>
      <c r="S24" s="4" t="s">
        <v>854</v>
      </c>
      <c r="T24" s="4" t="s">
        <v>855</v>
      </c>
      <c r="U24" s="4" t="s">
        <v>856</v>
      </c>
      <c r="V24" s="5"/>
      <c r="W24" s="5"/>
      <c r="X24" s="4" t="s">
        <v>857</v>
      </c>
      <c r="Y24" s="5"/>
      <c r="Z24" s="4" t="s">
        <v>858</v>
      </c>
      <c r="AA24" s="4" t="s">
        <v>859</v>
      </c>
      <c r="AB24" s="4" t="s">
        <v>860</v>
      </c>
      <c r="AC24" s="4" t="s">
        <v>861</v>
      </c>
      <c r="AD24" s="5"/>
      <c r="AE24" s="5"/>
      <c r="AF24" s="5"/>
      <c r="AG24" s="4" t="s">
        <v>862</v>
      </c>
      <c r="AH24" s="4" t="s">
        <v>863</v>
      </c>
      <c r="AI24" s="4" t="s">
        <v>864</v>
      </c>
      <c r="AJ24" s="4" t="s">
        <v>865</v>
      </c>
      <c r="AK24" s="5"/>
      <c r="AL24" s="5"/>
      <c r="AN24" s="228"/>
      <c r="AO24" s="231"/>
      <c r="AP24" s="47" t="s">
        <v>866</v>
      </c>
    </row>
    <row r="25" spans="1:48" ht="12.95" customHeight="1">
      <c r="A25" s="58"/>
      <c r="B25" s="78"/>
      <c r="D25" s="8" t="s">
        <v>867</v>
      </c>
      <c r="F25" s="6"/>
      <c r="G25" s="4" t="s">
        <v>868</v>
      </c>
      <c r="H25" s="5"/>
      <c r="I25" s="5"/>
      <c r="J25" s="4" t="s">
        <v>869</v>
      </c>
      <c r="K25" s="5"/>
      <c r="L25" s="4" t="s">
        <v>833</v>
      </c>
      <c r="M25" s="4" t="s">
        <v>870</v>
      </c>
      <c r="N25" s="4" t="s">
        <v>871</v>
      </c>
      <c r="O25" s="5"/>
      <c r="P25" s="5"/>
      <c r="Q25" s="4" t="s">
        <v>872</v>
      </c>
      <c r="R25" s="4" t="s">
        <v>873</v>
      </c>
      <c r="S25" s="4" t="s">
        <v>874</v>
      </c>
      <c r="T25" s="4" t="s">
        <v>875</v>
      </c>
      <c r="U25" s="4" t="s">
        <v>876</v>
      </c>
      <c r="V25" s="5"/>
      <c r="W25" s="5"/>
      <c r="X25" s="4" t="s">
        <v>753</v>
      </c>
      <c r="Y25" s="5"/>
      <c r="Z25" s="4" t="s">
        <v>877</v>
      </c>
      <c r="AA25" s="4" t="s">
        <v>878</v>
      </c>
      <c r="AB25" s="4" t="s">
        <v>879</v>
      </c>
      <c r="AC25" s="4" t="s">
        <v>880</v>
      </c>
      <c r="AD25" s="5"/>
      <c r="AE25" s="5"/>
      <c r="AF25" s="5"/>
      <c r="AG25" s="4" t="s">
        <v>881</v>
      </c>
      <c r="AH25" s="4" t="s">
        <v>882</v>
      </c>
      <c r="AI25" s="4" t="s">
        <v>883</v>
      </c>
      <c r="AJ25" s="4" t="s">
        <v>884</v>
      </c>
      <c r="AK25" s="5"/>
      <c r="AL25" s="5"/>
      <c r="AN25" s="228"/>
      <c r="AO25" s="231"/>
      <c r="AP25" s="47" t="s">
        <v>885</v>
      </c>
    </row>
    <row r="26" spans="1:48" ht="12.95" customHeight="1">
      <c r="A26" s="58"/>
      <c r="B26" s="76"/>
      <c r="D26" s="8" t="s">
        <v>886</v>
      </c>
      <c r="F26" s="6"/>
      <c r="G26" s="4" t="s">
        <v>281</v>
      </c>
      <c r="H26" s="5"/>
      <c r="I26" s="5"/>
      <c r="J26" s="5"/>
      <c r="K26" s="5"/>
      <c r="L26" s="4" t="s">
        <v>887</v>
      </c>
      <c r="M26" s="4" t="s">
        <v>888</v>
      </c>
      <c r="N26" s="4" t="s">
        <v>889</v>
      </c>
      <c r="O26" s="5"/>
      <c r="P26" s="5"/>
      <c r="Q26" s="4" t="s">
        <v>890</v>
      </c>
      <c r="R26" s="4" t="s">
        <v>891</v>
      </c>
      <c r="S26" s="4" t="s">
        <v>892</v>
      </c>
      <c r="T26" s="4" t="s">
        <v>893</v>
      </c>
      <c r="U26" s="4" t="s">
        <v>894</v>
      </c>
      <c r="V26" s="5"/>
      <c r="W26" s="5"/>
      <c r="X26" s="4" t="s">
        <v>895</v>
      </c>
      <c r="Y26" s="5"/>
      <c r="Z26" s="4" t="s">
        <v>896</v>
      </c>
      <c r="AA26" s="4" t="s">
        <v>897</v>
      </c>
      <c r="AB26" s="4" t="s">
        <v>898</v>
      </c>
      <c r="AC26" s="4" t="s">
        <v>899</v>
      </c>
      <c r="AD26" s="5"/>
      <c r="AE26" s="5"/>
      <c r="AF26" s="5"/>
      <c r="AG26" s="4" t="s">
        <v>900</v>
      </c>
      <c r="AH26" s="4" t="s">
        <v>901</v>
      </c>
      <c r="AI26" s="4" t="s">
        <v>902</v>
      </c>
      <c r="AJ26" s="4" t="s">
        <v>607</v>
      </c>
      <c r="AK26" s="5"/>
      <c r="AL26" s="5"/>
      <c r="AN26" s="228"/>
      <c r="AO26" s="231"/>
      <c r="AP26" s="47" t="s">
        <v>903</v>
      </c>
    </row>
    <row r="27" spans="1:48" ht="14.25">
      <c r="A27" s="58"/>
      <c r="B27" s="76"/>
      <c r="D27" s="8" t="s">
        <v>904</v>
      </c>
      <c r="F27" s="6"/>
      <c r="G27" s="4" t="s">
        <v>905</v>
      </c>
      <c r="H27" s="5"/>
      <c r="I27" s="5"/>
      <c r="J27" s="5"/>
      <c r="K27" s="5"/>
      <c r="L27" s="4" t="s">
        <v>906</v>
      </c>
      <c r="M27" s="4" t="s">
        <v>907</v>
      </c>
      <c r="N27" s="4" t="s">
        <v>908</v>
      </c>
      <c r="O27" s="5"/>
      <c r="P27" s="5"/>
      <c r="Q27" s="4" t="s">
        <v>909</v>
      </c>
      <c r="R27" s="4" t="s">
        <v>910</v>
      </c>
      <c r="S27" s="4" t="s">
        <v>793</v>
      </c>
      <c r="T27" s="4" t="s">
        <v>911</v>
      </c>
      <c r="U27" s="4" t="s">
        <v>707</v>
      </c>
      <c r="V27" s="5"/>
      <c r="W27" s="5"/>
      <c r="X27" s="4" t="s">
        <v>912</v>
      </c>
      <c r="Y27" s="5"/>
      <c r="Z27" s="4" t="s">
        <v>913</v>
      </c>
      <c r="AA27" s="4" t="s">
        <v>914</v>
      </c>
      <c r="AB27" s="4" t="s">
        <v>915</v>
      </c>
      <c r="AC27" s="4" t="s">
        <v>916</v>
      </c>
      <c r="AD27" s="5"/>
      <c r="AE27" s="5"/>
      <c r="AF27" s="5"/>
      <c r="AG27" s="4" t="s">
        <v>917</v>
      </c>
      <c r="AH27" s="4" t="s">
        <v>301</v>
      </c>
      <c r="AI27" s="4" t="s">
        <v>918</v>
      </c>
      <c r="AJ27" s="4" t="s">
        <v>418</v>
      </c>
      <c r="AK27" s="5"/>
      <c r="AL27" s="5"/>
      <c r="AN27" s="228"/>
      <c r="AO27" s="231"/>
      <c r="AP27" s="47" t="s">
        <v>919</v>
      </c>
    </row>
    <row r="28" spans="1:48" ht="14.25">
      <c r="A28" s="58"/>
      <c r="B28" s="76"/>
      <c r="D28" s="8" t="s">
        <v>920</v>
      </c>
      <c r="F28" s="6"/>
      <c r="G28" s="4" t="s">
        <v>921</v>
      </c>
      <c r="H28" s="5"/>
      <c r="I28" s="5"/>
      <c r="J28" s="5"/>
      <c r="K28" s="5"/>
      <c r="L28" s="4" t="s">
        <v>922</v>
      </c>
      <c r="M28" s="4" t="s">
        <v>923</v>
      </c>
      <c r="N28" s="4" t="s">
        <v>924</v>
      </c>
      <c r="O28" s="5"/>
      <c r="P28" s="5"/>
      <c r="Q28" s="4" t="s">
        <v>925</v>
      </c>
      <c r="R28" s="5"/>
      <c r="S28" s="4" t="s">
        <v>926</v>
      </c>
      <c r="T28" s="4" t="s">
        <v>927</v>
      </c>
      <c r="U28" s="4" t="s">
        <v>928</v>
      </c>
      <c r="V28" s="5"/>
      <c r="W28" s="5"/>
      <c r="X28" s="4" t="s">
        <v>929</v>
      </c>
      <c r="Y28" s="5"/>
      <c r="Z28" s="4" t="s">
        <v>930</v>
      </c>
      <c r="AA28" s="4" t="s">
        <v>873</v>
      </c>
      <c r="AB28" s="4" t="s">
        <v>931</v>
      </c>
      <c r="AC28" s="4" t="s">
        <v>932</v>
      </c>
      <c r="AD28" s="5"/>
      <c r="AE28" s="5"/>
      <c r="AF28" s="5"/>
      <c r="AG28" s="4" t="s">
        <v>933</v>
      </c>
      <c r="AH28" s="4" t="s">
        <v>934</v>
      </c>
      <c r="AI28" s="4" t="s">
        <v>935</v>
      </c>
      <c r="AJ28" s="4" t="s">
        <v>936</v>
      </c>
      <c r="AK28" s="5"/>
      <c r="AL28" s="5"/>
      <c r="AN28" s="228"/>
      <c r="AO28" s="231"/>
      <c r="AP28" s="47" t="s">
        <v>937</v>
      </c>
    </row>
    <row r="29" spans="1:48" ht="15" thickBot="1">
      <c r="A29" s="58"/>
      <c r="B29" s="76"/>
      <c r="D29" s="8" t="s">
        <v>197</v>
      </c>
      <c r="F29" s="6"/>
      <c r="G29" s="4" t="s">
        <v>938</v>
      </c>
      <c r="H29" s="5"/>
      <c r="I29" s="5"/>
      <c r="J29" s="5"/>
      <c r="K29" s="5"/>
      <c r="L29" s="4" t="s">
        <v>939</v>
      </c>
      <c r="M29" s="4" t="s">
        <v>940</v>
      </c>
      <c r="N29" s="4" t="s">
        <v>941</v>
      </c>
      <c r="O29" s="5"/>
      <c r="P29" s="5"/>
      <c r="Q29" s="4" t="s">
        <v>942</v>
      </c>
      <c r="R29" s="5"/>
      <c r="S29" s="4" t="s">
        <v>943</v>
      </c>
      <c r="T29" s="4" t="s">
        <v>944</v>
      </c>
      <c r="U29" s="4" t="s">
        <v>945</v>
      </c>
      <c r="V29" s="5"/>
      <c r="W29" s="5"/>
      <c r="X29" s="4" t="s">
        <v>946</v>
      </c>
      <c r="Y29" s="5"/>
      <c r="Z29" s="4" t="s">
        <v>947</v>
      </c>
      <c r="AA29" s="4" t="s">
        <v>948</v>
      </c>
      <c r="AB29" s="4" t="s">
        <v>949</v>
      </c>
      <c r="AC29" s="4" t="s">
        <v>950</v>
      </c>
      <c r="AD29" s="5"/>
      <c r="AE29" s="5"/>
      <c r="AF29" s="5"/>
      <c r="AG29" s="4" t="s">
        <v>951</v>
      </c>
      <c r="AH29" s="5"/>
      <c r="AI29" s="4" t="s">
        <v>952</v>
      </c>
      <c r="AJ29" s="4" t="s">
        <v>953</v>
      </c>
      <c r="AK29" s="5"/>
      <c r="AL29" s="5"/>
      <c r="AN29" s="228"/>
      <c r="AO29" s="231"/>
      <c r="AP29" s="44" t="s">
        <v>954</v>
      </c>
    </row>
    <row r="30" spans="1:48" ht="12.95" customHeight="1" thickBot="1">
      <c r="A30" s="58"/>
      <c r="B30" s="76"/>
      <c r="F30" s="6"/>
      <c r="G30" s="4" t="s">
        <v>955</v>
      </c>
      <c r="H30" s="5"/>
      <c r="I30" s="5"/>
      <c r="J30" s="5"/>
      <c r="K30" s="5"/>
      <c r="L30" s="4" t="s">
        <v>956</v>
      </c>
      <c r="M30" s="4" t="s">
        <v>957</v>
      </c>
      <c r="N30" s="5"/>
      <c r="O30" s="5"/>
      <c r="P30" s="5"/>
      <c r="Q30" s="4" t="s">
        <v>958</v>
      </c>
      <c r="R30" s="5"/>
      <c r="S30" s="4" t="s">
        <v>959</v>
      </c>
      <c r="T30" s="4" t="s">
        <v>960</v>
      </c>
      <c r="U30" s="4" t="s">
        <v>961</v>
      </c>
      <c r="V30" s="5"/>
      <c r="W30" s="5"/>
      <c r="X30" s="4" t="s">
        <v>962</v>
      </c>
      <c r="Y30" s="5"/>
      <c r="Z30" s="4" t="s">
        <v>963</v>
      </c>
      <c r="AA30" s="4" t="s">
        <v>964</v>
      </c>
      <c r="AB30" s="4" t="s">
        <v>965</v>
      </c>
      <c r="AC30" s="4" t="s">
        <v>586</v>
      </c>
      <c r="AD30" s="5"/>
      <c r="AE30" s="5"/>
      <c r="AF30" s="5"/>
      <c r="AG30" s="4" t="s">
        <v>707</v>
      </c>
      <c r="AH30" s="5"/>
      <c r="AI30" s="4" t="s">
        <v>966</v>
      </c>
      <c r="AJ30" s="4" t="s">
        <v>967</v>
      </c>
      <c r="AK30" s="5"/>
      <c r="AL30" s="5"/>
    </row>
    <row r="31" spans="1:48" ht="14.25">
      <c r="A31" s="58"/>
      <c r="B31" s="76"/>
      <c r="F31" s="6"/>
      <c r="G31" s="4" t="s">
        <v>968</v>
      </c>
      <c r="H31" s="5"/>
      <c r="I31" s="5"/>
      <c r="J31" s="5"/>
      <c r="K31" s="5"/>
      <c r="L31" s="4" t="s">
        <v>969</v>
      </c>
      <c r="M31" s="4" t="s">
        <v>970</v>
      </c>
      <c r="N31" s="5"/>
      <c r="O31" s="5"/>
      <c r="P31" s="5"/>
      <c r="Q31" s="4" t="s">
        <v>971</v>
      </c>
      <c r="R31" s="5"/>
      <c r="S31" s="4" t="s">
        <v>972</v>
      </c>
      <c r="T31" s="4" t="s">
        <v>973</v>
      </c>
      <c r="U31" s="4" t="s">
        <v>974</v>
      </c>
      <c r="V31" s="5"/>
      <c r="W31" s="5"/>
      <c r="X31" s="4" t="s">
        <v>975</v>
      </c>
      <c r="Y31" s="5"/>
      <c r="Z31" s="4" t="s">
        <v>976</v>
      </c>
      <c r="AA31" s="4" t="s">
        <v>977</v>
      </c>
      <c r="AB31" s="4" t="s">
        <v>978</v>
      </c>
      <c r="AC31" s="4" t="s">
        <v>979</v>
      </c>
      <c r="AD31" s="5"/>
      <c r="AE31" s="5"/>
      <c r="AF31" s="5"/>
      <c r="AG31" s="4" t="s">
        <v>980</v>
      </c>
      <c r="AH31" s="5"/>
      <c r="AI31" s="4" t="s">
        <v>981</v>
      </c>
      <c r="AJ31" s="4" t="s">
        <v>859</v>
      </c>
      <c r="AK31" s="5"/>
      <c r="AL31" s="5"/>
      <c r="AN31" s="64" t="s">
        <v>306</v>
      </c>
      <c r="AO31" s="65" t="s">
        <v>307</v>
      </c>
      <c r="AP31" s="66" t="s">
        <v>29</v>
      </c>
    </row>
    <row r="32" spans="1:48" ht="14.25">
      <c r="A32" s="58"/>
      <c r="B32" s="55"/>
      <c r="F32" s="6"/>
      <c r="G32" s="4" t="s">
        <v>982</v>
      </c>
      <c r="H32" s="5"/>
      <c r="I32" s="5"/>
      <c r="J32" s="5"/>
      <c r="K32" s="5"/>
      <c r="L32" s="4" t="s">
        <v>983</v>
      </c>
      <c r="M32" s="4" t="s">
        <v>984</v>
      </c>
      <c r="N32" s="5"/>
      <c r="O32" s="5"/>
      <c r="P32" s="5"/>
      <c r="Q32" s="4" t="s">
        <v>985</v>
      </c>
      <c r="R32" s="5"/>
      <c r="S32" s="4" t="s">
        <v>986</v>
      </c>
      <c r="T32" s="4" t="s">
        <v>987</v>
      </c>
      <c r="U32" s="4" t="s">
        <v>988</v>
      </c>
      <c r="V32" s="5"/>
      <c r="W32" s="5"/>
      <c r="X32" s="4" t="s">
        <v>989</v>
      </c>
      <c r="Y32" s="5"/>
      <c r="Z32" s="4" t="s">
        <v>990</v>
      </c>
      <c r="AA32" s="5"/>
      <c r="AB32" s="4" t="s">
        <v>991</v>
      </c>
      <c r="AC32" s="4" t="s">
        <v>992</v>
      </c>
      <c r="AD32" s="5"/>
      <c r="AE32" s="5"/>
      <c r="AF32" s="5"/>
      <c r="AG32" s="4" t="s">
        <v>993</v>
      </c>
      <c r="AH32" s="5"/>
      <c r="AI32" s="4" t="s">
        <v>994</v>
      </c>
      <c r="AJ32" s="4" t="s">
        <v>995</v>
      </c>
      <c r="AK32" s="5"/>
      <c r="AL32" s="5"/>
      <c r="AN32" s="227" t="s">
        <v>308</v>
      </c>
      <c r="AO32" s="230" t="s">
        <v>345</v>
      </c>
      <c r="AP32" s="42" t="s">
        <v>346</v>
      </c>
      <c r="AR32" s="4" t="s">
        <v>346</v>
      </c>
    </row>
    <row r="33" spans="1:44">
      <c r="A33" s="9" t="s">
        <v>213</v>
      </c>
      <c r="B33" s="7" t="s">
        <v>215</v>
      </c>
      <c r="D33" s="1" t="s">
        <v>307</v>
      </c>
      <c r="F33" s="6"/>
      <c r="G33" s="4" t="s">
        <v>996</v>
      </c>
      <c r="H33" s="5"/>
      <c r="I33" s="5"/>
      <c r="J33" s="5"/>
      <c r="K33" s="5"/>
      <c r="L33" s="4" t="s">
        <v>997</v>
      </c>
      <c r="M33" s="4" t="s">
        <v>998</v>
      </c>
      <c r="N33" s="5"/>
      <c r="O33" s="5"/>
      <c r="P33" s="5"/>
      <c r="Q33" s="4" t="s">
        <v>999</v>
      </c>
      <c r="R33" s="5"/>
      <c r="S33" s="5"/>
      <c r="T33" s="5"/>
      <c r="U33" s="4" t="s">
        <v>1000</v>
      </c>
      <c r="V33" s="5"/>
      <c r="W33" s="5"/>
      <c r="X33" s="4" t="s">
        <v>1001</v>
      </c>
      <c r="Y33" s="5"/>
      <c r="Z33" s="5"/>
      <c r="AA33" s="5"/>
      <c r="AB33" s="4" t="s">
        <v>1002</v>
      </c>
      <c r="AC33" s="4" t="s">
        <v>1003</v>
      </c>
      <c r="AD33" s="5"/>
      <c r="AE33" s="5"/>
      <c r="AF33" s="5"/>
      <c r="AG33" s="4" t="s">
        <v>1004</v>
      </c>
      <c r="AH33" s="5"/>
      <c r="AI33" s="4" t="s">
        <v>1005</v>
      </c>
      <c r="AJ33" s="4" t="s">
        <v>1006</v>
      </c>
      <c r="AK33" s="5"/>
      <c r="AL33" s="5"/>
      <c r="AN33" s="228"/>
      <c r="AO33" s="231"/>
      <c r="AP33" s="43" t="s">
        <v>379</v>
      </c>
      <c r="AR33" s="4" t="s">
        <v>379</v>
      </c>
    </row>
    <row r="34" spans="1:44">
      <c r="A34" s="10"/>
      <c r="B34" s="11"/>
      <c r="D34" s="6" t="s">
        <v>1007</v>
      </c>
      <c r="F34" s="6"/>
      <c r="G34" s="4" t="s">
        <v>1008</v>
      </c>
      <c r="H34" s="5"/>
      <c r="I34" s="5"/>
      <c r="J34" s="5"/>
      <c r="K34" s="5"/>
      <c r="L34" s="4" t="s">
        <v>1009</v>
      </c>
      <c r="M34" s="4" t="s">
        <v>1010</v>
      </c>
      <c r="N34" s="5"/>
      <c r="O34" s="5"/>
      <c r="P34" s="5"/>
      <c r="Q34" s="4" t="s">
        <v>1011</v>
      </c>
      <c r="R34" s="5"/>
      <c r="S34" s="5"/>
      <c r="T34" s="5"/>
      <c r="U34" s="4" t="s">
        <v>1012</v>
      </c>
      <c r="V34" s="5"/>
      <c r="W34" s="5"/>
      <c r="X34" s="4" t="s">
        <v>1013</v>
      </c>
      <c r="Y34" s="5"/>
      <c r="Z34" s="5"/>
      <c r="AA34" s="5"/>
      <c r="AB34" s="4" t="s">
        <v>1014</v>
      </c>
      <c r="AC34" s="4" t="s">
        <v>1015</v>
      </c>
      <c r="AD34" s="5"/>
      <c r="AE34" s="5"/>
      <c r="AF34" s="5"/>
      <c r="AG34" s="4" t="s">
        <v>1016</v>
      </c>
      <c r="AH34" s="5"/>
      <c r="AI34" s="4" t="s">
        <v>1017</v>
      </c>
      <c r="AJ34" s="4" t="s">
        <v>863</v>
      </c>
      <c r="AK34" s="5"/>
      <c r="AL34" s="5"/>
      <c r="AN34" s="228"/>
      <c r="AO34" s="231"/>
      <c r="AP34" s="43" t="s">
        <v>415</v>
      </c>
      <c r="AR34" s="4" t="s">
        <v>415</v>
      </c>
    </row>
    <row r="35" spans="1:44" ht="12.95" customHeight="1">
      <c r="A35" s="10">
        <v>1101</v>
      </c>
      <c r="B35" s="6" t="s">
        <v>1018</v>
      </c>
      <c r="D35" s="6" t="s">
        <v>1019</v>
      </c>
      <c r="F35" s="6"/>
      <c r="G35" s="4" t="s">
        <v>1020</v>
      </c>
      <c r="H35" s="5"/>
      <c r="I35" s="5"/>
      <c r="J35" s="5"/>
      <c r="K35" s="5"/>
      <c r="L35" s="4" t="s">
        <v>1021</v>
      </c>
      <c r="M35" s="4" t="s">
        <v>1022</v>
      </c>
      <c r="N35" s="5"/>
      <c r="O35" s="5"/>
      <c r="P35" s="5"/>
      <c r="Q35" s="4" t="s">
        <v>1023</v>
      </c>
      <c r="R35" s="5"/>
      <c r="S35" s="5"/>
      <c r="T35" s="5"/>
      <c r="U35" s="4" t="s">
        <v>1024</v>
      </c>
      <c r="V35" s="5"/>
      <c r="W35" s="5"/>
      <c r="X35" s="4" t="s">
        <v>1025</v>
      </c>
      <c r="Y35" s="5"/>
      <c r="Z35" s="5"/>
      <c r="AA35" s="5"/>
      <c r="AB35" s="4" t="s">
        <v>607</v>
      </c>
      <c r="AC35" s="4" t="s">
        <v>604</v>
      </c>
      <c r="AD35" s="5"/>
      <c r="AE35" s="5"/>
      <c r="AF35" s="5"/>
      <c r="AG35" s="4" t="s">
        <v>1026</v>
      </c>
      <c r="AH35" s="5"/>
      <c r="AI35" s="4" t="s">
        <v>1027</v>
      </c>
      <c r="AJ35" s="4" t="s">
        <v>1028</v>
      </c>
      <c r="AK35" s="5"/>
      <c r="AL35" s="5"/>
      <c r="AN35" s="228"/>
      <c r="AO35" s="232"/>
      <c r="AP35" s="44" t="s">
        <v>447</v>
      </c>
      <c r="AR35" s="4" t="s">
        <v>447</v>
      </c>
    </row>
    <row r="36" spans="1:44">
      <c r="A36" s="10">
        <v>1105</v>
      </c>
      <c r="B36" s="6" t="s">
        <v>1029</v>
      </c>
      <c r="D36" s="6" t="s">
        <v>417</v>
      </c>
      <c r="F36" s="6"/>
      <c r="G36" s="4" t="s">
        <v>1030</v>
      </c>
      <c r="H36" s="5"/>
      <c r="I36" s="5"/>
      <c r="J36" s="5"/>
      <c r="K36" s="5"/>
      <c r="L36" s="4" t="s">
        <v>1031</v>
      </c>
      <c r="M36" s="4" t="s">
        <v>1032</v>
      </c>
      <c r="N36" s="5"/>
      <c r="O36" s="5"/>
      <c r="P36" s="5"/>
      <c r="Q36" s="4" t="s">
        <v>1033</v>
      </c>
      <c r="R36" s="5"/>
      <c r="S36" s="5"/>
      <c r="T36" s="5"/>
      <c r="U36" s="4" t="s">
        <v>1034</v>
      </c>
      <c r="V36" s="5"/>
      <c r="W36" s="5"/>
      <c r="X36" s="4" t="s">
        <v>1035</v>
      </c>
      <c r="Y36" s="5"/>
      <c r="Z36" s="5"/>
      <c r="AA36" s="5"/>
      <c r="AB36" s="4" t="s">
        <v>1036</v>
      </c>
      <c r="AC36" s="4" t="s">
        <v>1037</v>
      </c>
      <c r="AD36" s="5"/>
      <c r="AE36" s="5"/>
      <c r="AF36" s="5"/>
      <c r="AG36" s="4" t="s">
        <v>1038</v>
      </c>
      <c r="AH36" s="5"/>
      <c r="AI36" s="4" t="s">
        <v>1039</v>
      </c>
      <c r="AJ36" s="4" t="s">
        <v>1040</v>
      </c>
      <c r="AK36" s="5"/>
      <c r="AL36" s="5"/>
      <c r="AN36" s="228"/>
      <c r="AO36" s="230" t="s">
        <v>380</v>
      </c>
      <c r="AP36" s="42" t="s">
        <v>346</v>
      </c>
      <c r="AR36" s="4" t="s">
        <v>346</v>
      </c>
    </row>
    <row r="37" spans="1:44">
      <c r="A37" s="10">
        <v>1106</v>
      </c>
      <c r="B37" s="6" t="s">
        <v>1041</v>
      </c>
      <c r="D37" s="6" t="s">
        <v>1042</v>
      </c>
      <c r="F37" s="6"/>
      <c r="G37" s="4" t="s">
        <v>1043</v>
      </c>
      <c r="H37" s="5"/>
      <c r="I37" s="5"/>
      <c r="J37" s="5"/>
      <c r="K37" s="5"/>
      <c r="L37" s="4" t="s">
        <v>1044</v>
      </c>
      <c r="M37" s="4" t="s">
        <v>1045</v>
      </c>
      <c r="N37" s="5"/>
      <c r="O37" s="5"/>
      <c r="P37" s="5"/>
      <c r="Q37" s="4" t="s">
        <v>1046</v>
      </c>
      <c r="R37" s="5"/>
      <c r="S37" s="5"/>
      <c r="T37" s="5"/>
      <c r="U37" s="4" t="s">
        <v>1047</v>
      </c>
      <c r="V37" s="5"/>
      <c r="W37" s="5"/>
      <c r="X37" s="4" t="s">
        <v>1048</v>
      </c>
      <c r="Y37" s="5"/>
      <c r="Z37" s="5"/>
      <c r="AA37" s="5"/>
      <c r="AB37" s="4" t="s">
        <v>1049</v>
      </c>
      <c r="AC37" s="4" t="s">
        <v>1050</v>
      </c>
      <c r="AD37" s="5"/>
      <c r="AE37" s="5"/>
      <c r="AF37" s="5"/>
      <c r="AG37" s="4" t="s">
        <v>1051</v>
      </c>
      <c r="AH37" s="5"/>
      <c r="AI37" s="4" t="s">
        <v>1052</v>
      </c>
      <c r="AJ37" s="4" t="s">
        <v>1053</v>
      </c>
      <c r="AK37" s="5"/>
      <c r="AL37" s="5"/>
      <c r="AN37" s="228"/>
      <c r="AO37" s="231"/>
      <c r="AP37" s="43" t="s">
        <v>379</v>
      </c>
      <c r="AR37" s="4" t="s">
        <v>1054</v>
      </c>
    </row>
    <row r="38" spans="1:44">
      <c r="A38" s="10">
        <v>1110</v>
      </c>
      <c r="B38" s="6" t="s">
        <v>1055</v>
      </c>
      <c r="D38" s="6" t="s">
        <v>1056</v>
      </c>
      <c r="F38" s="6"/>
      <c r="G38" s="4" t="s">
        <v>841</v>
      </c>
      <c r="H38" s="5"/>
      <c r="I38" s="5"/>
      <c r="J38" s="5"/>
      <c r="K38" s="5"/>
      <c r="L38" s="4" t="s">
        <v>1057</v>
      </c>
      <c r="M38" s="4" t="s">
        <v>1058</v>
      </c>
      <c r="N38" s="5"/>
      <c r="O38" s="5"/>
      <c r="P38" s="5"/>
      <c r="Q38" s="4" t="s">
        <v>1059</v>
      </c>
      <c r="R38" s="5"/>
      <c r="S38" s="5"/>
      <c r="T38" s="5"/>
      <c r="U38" s="4" t="s">
        <v>1060</v>
      </c>
      <c r="V38" s="5"/>
      <c r="W38" s="5"/>
      <c r="X38" s="4" t="s">
        <v>1061</v>
      </c>
      <c r="Y38" s="5"/>
      <c r="Z38" s="5"/>
      <c r="AA38" s="5"/>
      <c r="AB38" s="4" t="s">
        <v>1062</v>
      </c>
      <c r="AC38" s="4" t="s">
        <v>1063</v>
      </c>
      <c r="AD38" s="5"/>
      <c r="AE38" s="5"/>
      <c r="AF38" s="5"/>
      <c r="AG38" s="4" t="s">
        <v>1064</v>
      </c>
      <c r="AH38" s="5"/>
      <c r="AI38" s="4" t="s">
        <v>1065</v>
      </c>
      <c r="AJ38" s="4" t="s">
        <v>1066</v>
      </c>
      <c r="AK38" s="5"/>
      <c r="AL38" s="6"/>
      <c r="AN38" s="228"/>
      <c r="AO38" s="231"/>
      <c r="AP38" s="43" t="s">
        <v>415</v>
      </c>
      <c r="AR38" s="4" t="s">
        <v>192</v>
      </c>
    </row>
    <row r="39" spans="1:44">
      <c r="A39" s="10">
        <v>1111</v>
      </c>
      <c r="B39" s="6" t="s">
        <v>1067</v>
      </c>
      <c r="D39" s="6" t="s">
        <v>1068</v>
      </c>
      <c r="F39" s="6"/>
      <c r="G39" s="4" t="s">
        <v>520</v>
      </c>
      <c r="H39" s="5"/>
      <c r="I39" s="5"/>
      <c r="J39" s="5"/>
      <c r="K39" s="5"/>
      <c r="L39" s="4" t="s">
        <v>1011</v>
      </c>
      <c r="M39" s="4" t="s">
        <v>1069</v>
      </c>
      <c r="N39" s="5"/>
      <c r="O39" s="5"/>
      <c r="P39" s="5"/>
      <c r="Q39" s="4" t="s">
        <v>301</v>
      </c>
      <c r="R39" s="5"/>
      <c r="S39" s="5"/>
      <c r="T39" s="5"/>
      <c r="U39" s="4" t="s">
        <v>1070</v>
      </c>
      <c r="V39" s="5"/>
      <c r="W39" s="5"/>
      <c r="X39" s="4" t="s">
        <v>1071</v>
      </c>
      <c r="Y39" s="5"/>
      <c r="Z39" s="5"/>
      <c r="AA39" s="5"/>
      <c r="AB39" s="4" t="s">
        <v>1072</v>
      </c>
      <c r="AC39" s="4" t="s">
        <v>1073</v>
      </c>
      <c r="AD39" s="5"/>
      <c r="AE39" s="5"/>
      <c r="AF39" s="5"/>
      <c r="AG39" s="4" t="s">
        <v>1074</v>
      </c>
      <c r="AH39" s="5"/>
      <c r="AI39" s="4" t="s">
        <v>1075</v>
      </c>
      <c r="AJ39" s="4" t="s">
        <v>1076</v>
      </c>
      <c r="AK39" s="5"/>
      <c r="AL39" s="6"/>
      <c r="AN39" s="229"/>
      <c r="AO39" s="232"/>
      <c r="AP39" s="44" t="s">
        <v>447</v>
      </c>
      <c r="AR39" s="4" t="s">
        <v>1077</v>
      </c>
    </row>
    <row r="40" spans="1:44" ht="17.45" customHeight="1">
      <c r="A40" s="10">
        <v>1112</v>
      </c>
      <c r="B40" s="6" t="s">
        <v>1078</v>
      </c>
      <c r="D40" s="6" t="s">
        <v>190</v>
      </c>
      <c r="F40" s="6"/>
      <c r="G40" s="4" t="s">
        <v>1079</v>
      </c>
      <c r="H40" s="5"/>
      <c r="I40" s="5"/>
      <c r="J40" s="5"/>
      <c r="K40" s="5"/>
      <c r="L40" s="4" t="s">
        <v>1080</v>
      </c>
      <c r="M40" s="4" t="s">
        <v>1081</v>
      </c>
      <c r="N40" s="5"/>
      <c r="O40" s="5"/>
      <c r="P40" s="5"/>
      <c r="Q40" s="4" t="s">
        <v>1082</v>
      </c>
      <c r="R40" s="5"/>
      <c r="S40" s="5"/>
      <c r="T40" s="5"/>
      <c r="U40" s="4" t="s">
        <v>627</v>
      </c>
      <c r="V40" s="5"/>
      <c r="W40" s="5"/>
      <c r="X40" s="5"/>
      <c r="Y40" s="5"/>
      <c r="Z40" s="5"/>
      <c r="AA40" s="5"/>
      <c r="AB40" s="4" t="s">
        <v>1083</v>
      </c>
      <c r="AC40" s="4" t="s">
        <v>1084</v>
      </c>
      <c r="AD40" s="5"/>
      <c r="AE40" s="5"/>
      <c r="AF40" s="5"/>
      <c r="AG40" s="4" t="s">
        <v>648</v>
      </c>
      <c r="AH40" s="5"/>
      <c r="AI40" s="4" t="s">
        <v>1085</v>
      </c>
      <c r="AJ40" s="4" t="s">
        <v>1086</v>
      </c>
      <c r="AK40" s="5"/>
      <c r="AL40" s="6"/>
      <c r="AN40" s="227" t="s">
        <v>309</v>
      </c>
      <c r="AO40" s="230" t="s">
        <v>347</v>
      </c>
      <c r="AP40" s="42" t="s">
        <v>1054</v>
      </c>
      <c r="AR40" s="4" t="s">
        <v>1087</v>
      </c>
    </row>
    <row r="41" spans="1:44">
      <c r="A41" s="10">
        <v>1113</v>
      </c>
      <c r="B41" s="6" t="s">
        <v>1088</v>
      </c>
      <c r="D41" s="6" t="s">
        <v>1089</v>
      </c>
      <c r="F41" s="6"/>
      <c r="G41" s="4" t="s">
        <v>1090</v>
      </c>
      <c r="H41" s="5"/>
      <c r="I41" s="5"/>
      <c r="J41" s="5"/>
      <c r="K41" s="5"/>
      <c r="L41" s="4" t="s">
        <v>1091</v>
      </c>
      <c r="M41" s="4" t="s">
        <v>1092</v>
      </c>
      <c r="N41" s="5"/>
      <c r="O41" s="5"/>
      <c r="P41" s="5"/>
      <c r="Q41" s="4" t="s">
        <v>1093</v>
      </c>
      <c r="R41" s="5"/>
      <c r="S41" s="5"/>
      <c r="T41" s="5"/>
      <c r="U41" s="4" t="s">
        <v>1094</v>
      </c>
      <c r="V41" s="5"/>
      <c r="W41" s="5"/>
      <c r="X41" s="5"/>
      <c r="Y41" s="5"/>
      <c r="Z41" s="5"/>
      <c r="AA41" s="5"/>
      <c r="AB41" s="4" t="s">
        <v>1095</v>
      </c>
      <c r="AC41" s="4" t="s">
        <v>1096</v>
      </c>
      <c r="AD41" s="5"/>
      <c r="AE41" s="5"/>
      <c r="AF41" s="5"/>
      <c r="AG41" s="4" t="s">
        <v>1097</v>
      </c>
      <c r="AH41" s="5"/>
      <c r="AI41" s="4" t="s">
        <v>1098</v>
      </c>
      <c r="AJ41" s="4" t="s">
        <v>1099</v>
      </c>
      <c r="AK41" s="5"/>
      <c r="AL41" s="6"/>
      <c r="AN41" s="228"/>
      <c r="AO41" s="231"/>
      <c r="AP41" s="45" t="s">
        <v>192</v>
      </c>
      <c r="AR41" s="4" t="s">
        <v>1100</v>
      </c>
    </row>
    <row r="42" spans="1:44">
      <c r="A42" s="10">
        <v>1114</v>
      </c>
      <c r="B42" s="6" t="s">
        <v>1101</v>
      </c>
      <c r="D42" s="6" t="s">
        <v>1102</v>
      </c>
      <c r="F42" s="6"/>
      <c r="G42" s="4" t="s">
        <v>1103</v>
      </c>
      <c r="H42" s="5"/>
      <c r="I42" s="5"/>
      <c r="J42" s="5"/>
      <c r="K42" s="5"/>
      <c r="L42" s="4" t="s">
        <v>1104</v>
      </c>
      <c r="M42" s="4" t="s">
        <v>1105</v>
      </c>
      <c r="N42" s="5"/>
      <c r="O42" s="5"/>
      <c r="P42" s="5"/>
      <c r="Q42" s="4" t="s">
        <v>1106</v>
      </c>
      <c r="R42" s="5"/>
      <c r="S42" s="5"/>
      <c r="T42" s="5"/>
      <c r="U42" s="4" t="s">
        <v>1107</v>
      </c>
      <c r="V42" s="5"/>
      <c r="W42" s="5"/>
      <c r="X42" s="5"/>
      <c r="Y42" s="5"/>
      <c r="Z42" s="5"/>
      <c r="AA42" s="5"/>
      <c r="AB42" s="4" t="s">
        <v>295</v>
      </c>
      <c r="AC42" s="4" t="s">
        <v>1108</v>
      </c>
      <c r="AD42" s="5"/>
      <c r="AE42" s="5"/>
      <c r="AF42" s="5"/>
      <c r="AG42" s="4" t="s">
        <v>1109</v>
      </c>
      <c r="AH42" s="5"/>
      <c r="AI42" s="4" t="s">
        <v>1110</v>
      </c>
      <c r="AJ42" s="4" t="s">
        <v>1111</v>
      </c>
      <c r="AK42" s="5"/>
      <c r="AL42" s="6"/>
      <c r="AN42" s="228"/>
      <c r="AO42" s="232"/>
      <c r="AP42" s="45" t="s">
        <v>1077</v>
      </c>
      <c r="AR42" s="4" t="s">
        <v>1112</v>
      </c>
    </row>
    <row r="43" spans="1:44">
      <c r="A43" s="10">
        <v>1115</v>
      </c>
      <c r="B43" s="6" t="s">
        <v>1113</v>
      </c>
      <c r="D43" s="6" t="s">
        <v>1114</v>
      </c>
      <c r="F43" s="6"/>
      <c r="G43" s="4" t="s">
        <v>1115</v>
      </c>
      <c r="H43" s="5"/>
      <c r="I43" s="5"/>
      <c r="J43" s="5"/>
      <c r="K43" s="5"/>
      <c r="L43" s="4" t="s">
        <v>1116</v>
      </c>
      <c r="M43" s="4" t="s">
        <v>1117</v>
      </c>
      <c r="N43" s="5"/>
      <c r="O43" s="5"/>
      <c r="P43" s="5"/>
      <c r="Q43" s="4" t="s">
        <v>1118</v>
      </c>
      <c r="R43" s="5"/>
      <c r="S43" s="5"/>
      <c r="T43" s="5"/>
      <c r="U43" s="4" t="s">
        <v>1119</v>
      </c>
      <c r="V43" s="5"/>
      <c r="W43" s="5"/>
      <c r="X43" s="5"/>
      <c r="Y43" s="5"/>
      <c r="Z43" s="5"/>
      <c r="AA43" s="5"/>
      <c r="AB43" s="4" t="s">
        <v>1120</v>
      </c>
      <c r="AC43" s="5"/>
      <c r="AD43" s="5"/>
      <c r="AE43" s="5"/>
      <c r="AF43" s="5"/>
      <c r="AG43" s="4" t="s">
        <v>1121</v>
      </c>
      <c r="AH43" s="5"/>
      <c r="AI43" s="4" t="s">
        <v>1122</v>
      </c>
      <c r="AJ43" s="4" t="s">
        <v>1123</v>
      </c>
      <c r="AK43" s="5"/>
      <c r="AL43" s="6"/>
      <c r="AN43" s="228"/>
      <c r="AO43" s="230" t="s">
        <v>381</v>
      </c>
      <c r="AP43" s="42" t="s">
        <v>1087</v>
      </c>
      <c r="AR43" s="4" t="s">
        <v>1124</v>
      </c>
    </row>
    <row r="44" spans="1:44">
      <c r="A44" s="10">
        <v>1117</v>
      </c>
      <c r="B44" s="6" t="s">
        <v>1125</v>
      </c>
      <c r="D44" s="6" t="s">
        <v>1126</v>
      </c>
      <c r="F44" s="6"/>
      <c r="G44" s="4" t="s">
        <v>1127</v>
      </c>
      <c r="H44" s="5"/>
      <c r="I44" s="5"/>
      <c r="J44" s="5"/>
      <c r="K44" s="5"/>
      <c r="L44" s="4" t="s">
        <v>1128</v>
      </c>
      <c r="M44" s="4" t="s">
        <v>1129</v>
      </c>
      <c r="N44" s="5"/>
      <c r="O44" s="5"/>
      <c r="P44" s="5"/>
      <c r="Q44" s="4" t="s">
        <v>1130</v>
      </c>
      <c r="R44" s="5"/>
      <c r="S44" s="5"/>
      <c r="T44" s="5"/>
      <c r="U44" s="4" t="s">
        <v>1131</v>
      </c>
      <c r="V44" s="5"/>
      <c r="W44" s="5"/>
      <c r="X44" s="5"/>
      <c r="Y44" s="5"/>
      <c r="Z44" s="5"/>
      <c r="AA44" s="5"/>
      <c r="AB44" s="4" t="s">
        <v>1132</v>
      </c>
      <c r="AC44" s="5"/>
      <c r="AD44" s="5"/>
      <c r="AE44" s="5"/>
      <c r="AF44" s="5"/>
      <c r="AG44" s="4" t="s">
        <v>1133</v>
      </c>
      <c r="AH44" s="5"/>
      <c r="AI44" s="4" t="s">
        <v>1134</v>
      </c>
      <c r="AJ44" s="4" t="s">
        <v>1135</v>
      </c>
      <c r="AK44" s="5"/>
      <c r="AL44" s="6"/>
      <c r="AN44" s="228"/>
      <c r="AO44" s="231"/>
      <c r="AP44" s="45" t="s">
        <v>1100</v>
      </c>
      <c r="AR44" s="4" t="s">
        <v>1136</v>
      </c>
    </row>
    <row r="45" spans="1:44" ht="12.95" customHeight="1">
      <c r="A45" s="10">
        <v>1118</v>
      </c>
      <c r="B45" s="6" t="s">
        <v>1137</v>
      </c>
      <c r="D45" s="6" t="s">
        <v>1138</v>
      </c>
      <c r="F45" s="6"/>
      <c r="G45" s="4" t="s">
        <v>1139</v>
      </c>
      <c r="H45" s="5"/>
      <c r="I45" s="5"/>
      <c r="J45" s="5"/>
      <c r="K45" s="5"/>
      <c r="L45" s="4" t="s">
        <v>1140</v>
      </c>
      <c r="M45" s="4" t="s">
        <v>1141</v>
      </c>
      <c r="N45" s="5"/>
      <c r="O45" s="5"/>
      <c r="P45" s="5"/>
      <c r="Q45" s="5"/>
      <c r="R45" s="5"/>
      <c r="S45" s="5"/>
      <c r="T45" s="5"/>
      <c r="U45" s="4" t="s">
        <v>1142</v>
      </c>
      <c r="V45" s="5"/>
      <c r="W45" s="5"/>
      <c r="X45" s="5"/>
      <c r="Y45" s="5"/>
      <c r="Z45" s="5"/>
      <c r="AA45" s="5"/>
      <c r="AB45" s="4" t="s">
        <v>1143</v>
      </c>
      <c r="AC45" s="5"/>
      <c r="AD45" s="5"/>
      <c r="AE45" s="5"/>
      <c r="AF45" s="5"/>
      <c r="AG45" s="4" t="s">
        <v>1144</v>
      </c>
      <c r="AH45" s="5"/>
      <c r="AI45" s="4" t="s">
        <v>1059</v>
      </c>
      <c r="AJ45" s="5"/>
      <c r="AK45" s="5"/>
      <c r="AL45" s="6"/>
      <c r="AN45" s="228"/>
      <c r="AO45" s="231"/>
      <c r="AP45" s="45" t="s">
        <v>1112</v>
      </c>
      <c r="AR45" s="4" t="s">
        <v>584</v>
      </c>
    </row>
    <row r="46" spans="1:44">
      <c r="A46" s="10">
        <v>1119</v>
      </c>
      <c r="B46" s="6" t="s">
        <v>1145</v>
      </c>
      <c r="D46" s="6" t="s">
        <v>1146</v>
      </c>
      <c r="F46" s="6"/>
      <c r="G46" s="4" t="s">
        <v>1147</v>
      </c>
      <c r="H46" s="5"/>
      <c r="I46" s="5"/>
      <c r="J46" s="5"/>
      <c r="K46" s="5"/>
      <c r="L46" s="4" t="s">
        <v>1148</v>
      </c>
      <c r="M46" s="4" t="s">
        <v>1149</v>
      </c>
      <c r="N46" s="5"/>
      <c r="O46" s="5"/>
      <c r="P46" s="5"/>
      <c r="Q46" s="5"/>
      <c r="R46" s="5"/>
      <c r="S46" s="5"/>
      <c r="T46" s="5"/>
      <c r="U46" s="4" t="s">
        <v>1150</v>
      </c>
      <c r="V46" s="5"/>
      <c r="W46" s="5"/>
      <c r="X46" s="5"/>
      <c r="Y46" s="5"/>
      <c r="Z46" s="5"/>
      <c r="AA46" s="5"/>
      <c r="AB46" s="4" t="s">
        <v>1151</v>
      </c>
      <c r="AC46" s="5"/>
      <c r="AD46" s="5"/>
      <c r="AE46" s="5"/>
      <c r="AF46" s="5"/>
      <c r="AG46" s="4" t="s">
        <v>1152</v>
      </c>
      <c r="AH46" s="5"/>
      <c r="AI46" s="4" t="s">
        <v>1153</v>
      </c>
      <c r="AJ46" s="5"/>
      <c r="AK46" s="5"/>
      <c r="AL46" s="6"/>
      <c r="AN46" s="228"/>
      <c r="AO46" s="231"/>
      <c r="AP46" s="45" t="s">
        <v>1124</v>
      </c>
      <c r="AR46" s="4" t="s">
        <v>610</v>
      </c>
    </row>
    <row r="47" spans="1:44">
      <c r="A47" s="10">
        <v>1120</v>
      </c>
      <c r="B47" s="6" t="s">
        <v>1154</v>
      </c>
      <c r="D47" s="6" t="s">
        <v>1155</v>
      </c>
      <c r="F47" s="6"/>
      <c r="G47" s="4" t="s">
        <v>1156</v>
      </c>
      <c r="H47" s="5"/>
      <c r="I47" s="5"/>
      <c r="J47" s="5"/>
      <c r="K47" s="5"/>
      <c r="L47" s="4" t="s">
        <v>718</v>
      </c>
      <c r="M47" s="4" t="s">
        <v>1157</v>
      </c>
      <c r="N47" s="5"/>
      <c r="O47" s="5"/>
      <c r="P47" s="5"/>
      <c r="Q47" s="5"/>
      <c r="R47" s="5"/>
      <c r="S47" s="5"/>
      <c r="T47" s="5"/>
      <c r="U47" s="4" t="s">
        <v>1158</v>
      </c>
      <c r="V47" s="5"/>
      <c r="W47" s="5"/>
      <c r="X47" s="5"/>
      <c r="Y47" s="5"/>
      <c r="Z47" s="5"/>
      <c r="AA47" s="5"/>
      <c r="AB47" s="4" t="s">
        <v>1159</v>
      </c>
      <c r="AC47" s="5"/>
      <c r="AD47" s="5"/>
      <c r="AE47" s="5"/>
      <c r="AF47" s="5"/>
      <c r="AG47" s="4" t="s">
        <v>1160</v>
      </c>
      <c r="AH47" s="5"/>
      <c r="AI47" s="4" t="s">
        <v>1161</v>
      </c>
      <c r="AJ47" s="5"/>
      <c r="AK47" s="5"/>
      <c r="AL47" s="6"/>
      <c r="AN47" s="229"/>
      <c r="AO47" s="232"/>
      <c r="AP47" s="46" t="s">
        <v>1136</v>
      </c>
      <c r="AR47" s="4" t="s">
        <v>636</v>
      </c>
    </row>
    <row r="48" spans="1:44">
      <c r="A48" s="10">
        <v>1121</v>
      </c>
      <c r="B48" s="6" t="s">
        <v>1162</v>
      </c>
      <c r="D48" s="6" t="s">
        <v>1163</v>
      </c>
      <c r="F48" s="6"/>
      <c r="G48" s="4" t="s">
        <v>1164</v>
      </c>
      <c r="H48" s="5"/>
      <c r="I48" s="5"/>
      <c r="J48" s="5"/>
      <c r="K48" s="5"/>
      <c r="L48" s="4" t="s">
        <v>1165</v>
      </c>
      <c r="M48" s="4" t="s">
        <v>1166</v>
      </c>
      <c r="N48" s="5"/>
      <c r="O48" s="5"/>
      <c r="P48" s="5"/>
      <c r="Q48" s="5"/>
      <c r="R48" s="5"/>
      <c r="S48" s="5"/>
      <c r="T48" s="5"/>
      <c r="U48" s="4" t="s">
        <v>1167</v>
      </c>
      <c r="V48" s="5"/>
      <c r="W48" s="5"/>
      <c r="X48" s="5"/>
      <c r="Y48" s="5"/>
      <c r="Z48" s="5"/>
      <c r="AA48" s="5"/>
      <c r="AB48" s="4" t="s">
        <v>316</v>
      </c>
      <c r="AC48" s="5"/>
      <c r="AD48" s="5"/>
      <c r="AE48" s="5"/>
      <c r="AF48" s="5"/>
      <c r="AG48" s="4" t="s">
        <v>713</v>
      </c>
      <c r="AH48" s="5"/>
      <c r="AI48" s="4" t="s">
        <v>1168</v>
      </c>
      <c r="AJ48" s="5"/>
      <c r="AK48" s="5"/>
      <c r="AL48" s="6"/>
      <c r="AN48" s="227" t="s">
        <v>310</v>
      </c>
      <c r="AO48" s="230" t="s">
        <v>190</v>
      </c>
      <c r="AP48" s="42" t="s">
        <v>584</v>
      </c>
      <c r="AR48" s="4" t="s">
        <v>659</v>
      </c>
    </row>
    <row r="49" spans="1:44" ht="12.95" customHeight="1">
      <c r="A49" s="10">
        <v>1122</v>
      </c>
      <c r="B49" s="6" t="s">
        <v>1169</v>
      </c>
      <c r="D49" s="6" t="s">
        <v>1170</v>
      </c>
      <c r="F49" s="6"/>
      <c r="G49" s="4" t="s">
        <v>1171</v>
      </c>
      <c r="H49" s="5"/>
      <c r="I49" s="5"/>
      <c r="J49" s="5"/>
      <c r="K49" s="5"/>
      <c r="L49" s="5"/>
      <c r="M49" s="4" t="s">
        <v>1172</v>
      </c>
      <c r="N49" s="5"/>
      <c r="O49" s="5"/>
      <c r="P49" s="5"/>
      <c r="Q49" s="5"/>
      <c r="R49" s="5"/>
      <c r="S49" s="5"/>
      <c r="T49" s="5"/>
      <c r="U49" s="4" t="s">
        <v>1173</v>
      </c>
      <c r="V49" s="5"/>
      <c r="W49" s="5"/>
      <c r="X49" s="5"/>
      <c r="Y49" s="5"/>
      <c r="Z49" s="5"/>
      <c r="AA49" s="5"/>
      <c r="AB49" s="4" t="s">
        <v>1174</v>
      </c>
      <c r="AC49" s="5"/>
      <c r="AD49" s="5"/>
      <c r="AE49" s="5"/>
      <c r="AF49" s="5"/>
      <c r="AG49" s="4" t="s">
        <v>1175</v>
      </c>
      <c r="AH49" s="5"/>
      <c r="AI49" s="4" t="s">
        <v>1176</v>
      </c>
      <c r="AJ49" s="5"/>
      <c r="AK49" s="5"/>
      <c r="AL49" s="6"/>
      <c r="AN49" s="228"/>
      <c r="AO49" s="231"/>
      <c r="AP49" s="45" t="s">
        <v>610</v>
      </c>
      <c r="AR49" s="4" t="s">
        <v>683</v>
      </c>
    </row>
    <row r="50" spans="1:44">
      <c r="A50" s="10">
        <v>1201</v>
      </c>
      <c r="B50" s="6" t="s">
        <v>1177</v>
      </c>
      <c r="D50" s="6" t="s">
        <v>416</v>
      </c>
      <c r="F50" s="6"/>
      <c r="G50" s="4" t="s">
        <v>1178</v>
      </c>
      <c r="H50" s="5"/>
      <c r="I50" s="5"/>
      <c r="J50" s="5"/>
      <c r="K50" s="5"/>
      <c r="L50" s="5"/>
      <c r="M50" s="4" t="s">
        <v>418</v>
      </c>
      <c r="N50" s="5"/>
      <c r="O50" s="5"/>
      <c r="P50" s="5"/>
      <c r="Q50" s="5"/>
      <c r="R50" s="5"/>
      <c r="S50" s="5"/>
      <c r="T50" s="5"/>
      <c r="U50" s="4" t="s">
        <v>1179</v>
      </c>
      <c r="V50" s="5"/>
      <c r="W50" s="5"/>
      <c r="X50" s="5"/>
      <c r="Y50" s="5"/>
      <c r="Z50" s="5"/>
      <c r="AA50" s="5"/>
      <c r="AB50" s="4" t="s">
        <v>1180</v>
      </c>
      <c r="AC50" s="5"/>
      <c r="AD50" s="5"/>
      <c r="AE50" s="5"/>
      <c r="AF50" s="5"/>
      <c r="AG50" s="4" t="s">
        <v>1181</v>
      </c>
      <c r="AH50" s="5"/>
      <c r="AI50" s="5"/>
      <c r="AJ50" s="5"/>
      <c r="AK50" s="5"/>
      <c r="AL50" s="6"/>
      <c r="AN50" s="228"/>
      <c r="AO50" s="231"/>
      <c r="AP50" s="45" t="s">
        <v>636</v>
      </c>
      <c r="AR50" s="4" t="s">
        <v>705</v>
      </c>
    </row>
    <row r="51" spans="1:44">
      <c r="A51" s="10">
        <v>1202</v>
      </c>
      <c r="B51" s="6" t="s">
        <v>1182</v>
      </c>
      <c r="D51" s="6" t="s">
        <v>1183</v>
      </c>
      <c r="F51" s="6"/>
      <c r="G51" s="4" t="s">
        <v>1184</v>
      </c>
      <c r="H51" s="5"/>
      <c r="I51" s="5"/>
      <c r="J51" s="5"/>
      <c r="K51" s="5"/>
      <c r="L51" s="5"/>
      <c r="M51" s="4" t="s">
        <v>1185</v>
      </c>
      <c r="N51" s="5"/>
      <c r="O51" s="5"/>
      <c r="P51" s="5"/>
      <c r="Q51" s="5"/>
      <c r="R51" s="5"/>
      <c r="S51" s="5"/>
      <c r="T51" s="5"/>
      <c r="U51" s="4" t="s">
        <v>1186</v>
      </c>
      <c r="V51" s="5"/>
      <c r="W51" s="5"/>
      <c r="X51" s="5"/>
      <c r="Y51" s="5"/>
      <c r="Z51" s="5"/>
      <c r="AA51" s="5"/>
      <c r="AB51" s="4" t="s">
        <v>1187</v>
      </c>
      <c r="AC51" s="5"/>
      <c r="AD51" s="5"/>
      <c r="AE51" s="5"/>
      <c r="AF51" s="5"/>
      <c r="AG51" s="4" t="s">
        <v>1188</v>
      </c>
      <c r="AH51" s="5"/>
      <c r="AI51" s="5"/>
      <c r="AJ51" s="5"/>
      <c r="AK51" s="5"/>
      <c r="AL51" s="6"/>
      <c r="AN51" s="228"/>
      <c r="AO51" s="231"/>
      <c r="AP51" s="45" t="s">
        <v>659</v>
      </c>
      <c r="AR51" s="4" t="s">
        <v>727</v>
      </c>
    </row>
    <row r="52" spans="1:44">
      <c r="A52" s="10">
        <v>1203</v>
      </c>
      <c r="B52" s="6" t="s">
        <v>1189</v>
      </c>
      <c r="D52" s="6" t="s">
        <v>1190</v>
      </c>
      <c r="F52" s="6"/>
      <c r="G52" s="4" t="s">
        <v>1191</v>
      </c>
      <c r="H52" s="5"/>
      <c r="I52" s="5"/>
      <c r="J52" s="5"/>
      <c r="K52" s="5"/>
      <c r="L52" s="5"/>
      <c r="M52" s="4" t="s">
        <v>1192</v>
      </c>
      <c r="N52" s="5"/>
      <c r="O52" s="5"/>
      <c r="P52" s="5"/>
      <c r="Q52" s="5"/>
      <c r="R52" s="5"/>
      <c r="S52" s="5"/>
      <c r="T52" s="5"/>
      <c r="U52" s="4" t="s">
        <v>1193</v>
      </c>
      <c r="V52" s="5"/>
      <c r="W52" s="5"/>
      <c r="X52" s="5"/>
      <c r="Y52" s="5"/>
      <c r="Z52" s="5"/>
      <c r="AA52" s="5"/>
      <c r="AB52" s="4" t="s">
        <v>1194</v>
      </c>
      <c r="AC52" s="5"/>
      <c r="AD52" s="5"/>
      <c r="AE52" s="5"/>
      <c r="AF52" s="5"/>
      <c r="AG52" s="4" t="s">
        <v>1195</v>
      </c>
      <c r="AH52" s="5"/>
      <c r="AI52" s="5"/>
      <c r="AJ52" s="5"/>
      <c r="AK52" s="5"/>
      <c r="AL52" s="6"/>
      <c r="AN52" s="228"/>
      <c r="AO52" s="232"/>
      <c r="AP52" s="46" t="s">
        <v>683</v>
      </c>
      <c r="AR52" s="4" t="s">
        <v>749</v>
      </c>
    </row>
    <row r="53" spans="1:44" ht="12.95" customHeight="1">
      <c r="A53" s="10">
        <v>1204</v>
      </c>
      <c r="B53" s="6" t="s">
        <v>1196</v>
      </c>
      <c r="D53" s="6" t="s">
        <v>1197</v>
      </c>
      <c r="F53" s="6"/>
      <c r="G53" s="4" t="s">
        <v>1198</v>
      </c>
      <c r="H53" s="5"/>
      <c r="I53" s="5"/>
      <c r="J53" s="5"/>
      <c r="K53" s="5"/>
      <c r="L53" s="5"/>
      <c r="M53" s="4" t="s">
        <v>1199</v>
      </c>
      <c r="N53" s="5"/>
      <c r="O53" s="5"/>
      <c r="P53" s="5"/>
      <c r="Q53" s="5"/>
      <c r="R53" s="5"/>
      <c r="S53" s="5"/>
      <c r="T53" s="5"/>
      <c r="U53" s="4" t="s">
        <v>1200</v>
      </c>
      <c r="V53" s="5"/>
      <c r="W53" s="5"/>
      <c r="X53" s="5"/>
      <c r="Y53" s="5"/>
      <c r="Z53" s="5"/>
      <c r="AA53" s="5"/>
      <c r="AB53" s="4" t="s">
        <v>1201</v>
      </c>
      <c r="AC53" s="5"/>
      <c r="AD53" s="5"/>
      <c r="AE53" s="5"/>
      <c r="AF53" s="5"/>
      <c r="AG53" s="4" t="s">
        <v>1202</v>
      </c>
      <c r="AH53" s="5"/>
      <c r="AI53" s="5"/>
      <c r="AJ53" s="5"/>
      <c r="AK53" s="5"/>
      <c r="AL53" s="6"/>
      <c r="AN53" s="228"/>
      <c r="AO53" s="230" t="s">
        <v>382</v>
      </c>
      <c r="AP53" s="42" t="s">
        <v>705</v>
      </c>
      <c r="AR53" s="4" t="s">
        <v>769</v>
      </c>
    </row>
    <row r="54" spans="1:44">
      <c r="A54" s="10">
        <v>1205</v>
      </c>
      <c r="B54" s="6" t="s">
        <v>1203</v>
      </c>
      <c r="D54" s="6" t="s">
        <v>1204</v>
      </c>
      <c r="F54" s="6"/>
      <c r="G54" s="4" t="s">
        <v>627</v>
      </c>
      <c r="H54" s="5"/>
      <c r="I54" s="5"/>
      <c r="J54" s="5"/>
      <c r="K54" s="5"/>
      <c r="L54" s="5"/>
      <c r="M54" s="4" t="s">
        <v>399</v>
      </c>
      <c r="N54" s="5"/>
      <c r="O54" s="5"/>
      <c r="P54" s="5"/>
      <c r="Q54" s="5"/>
      <c r="R54" s="5"/>
      <c r="S54" s="5"/>
      <c r="T54" s="5"/>
      <c r="U54" s="4" t="s">
        <v>1205</v>
      </c>
      <c r="V54" s="5"/>
      <c r="W54" s="5"/>
      <c r="X54" s="5"/>
      <c r="Y54" s="5"/>
      <c r="Z54" s="5"/>
      <c r="AA54" s="5"/>
      <c r="AB54" s="4" t="s">
        <v>1206</v>
      </c>
      <c r="AC54" s="5"/>
      <c r="AD54" s="5"/>
      <c r="AE54" s="5"/>
      <c r="AF54" s="5"/>
      <c r="AG54" s="4" t="s">
        <v>1207</v>
      </c>
      <c r="AH54" s="5"/>
      <c r="AI54" s="5"/>
      <c r="AJ54" s="5"/>
      <c r="AK54" s="5"/>
      <c r="AL54" s="6"/>
      <c r="AN54" s="228"/>
      <c r="AO54" s="231"/>
      <c r="AP54" s="43" t="s">
        <v>727</v>
      </c>
      <c r="AR54" s="4" t="s">
        <v>789</v>
      </c>
    </row>
    <row r="55" spans="1:44" ht="12.95" customHeight="1">
      <c r="A55" s="10">
        <v>1206</v>
      </c>
      <c r="B55" s="6" t="s">
        <v>1208</v>
      </c>
      <c r="D55" s="6" t="s">
        <v>1209</v>
      </c>
      <c r="F55" s="6"/>
      <c r="G55" s="4" t="s">
        <v>648</v>
      </c>
      <c r="H55" s="5"/>
      <c r="I55" s="5"/>
      <c r="J55" s="5"/>
      <c r="K55" s="5"/>
      <c r="L55" s="5"/>
      <c r="M55" s="4" t="s">
        <v>1210</v>
      </c>
      <c r="N55" s="5"/>
      <c r="O55" s="5"/>
      <c r="P55" s="5"/>
      <c r="Q55" s="5"/>
      <c r="R55" s="5"/>
      <c r="S55" s="5"/>
      <c r="T55" s="5"/>
      <c r="U55" s="4" t="s">
        <v>755</v>
      </c>
      <c r="V55" s="5"/>
      <c r="W55" s="5"/>
      <c r="X55" s="5"/>
      <c r="Y55" s="5"/>
      <c r="Z55" s="5"/>
      <c r="AA55" s="5"/>
      <c r="AB55" s="4" t="s">
        <v>1211</v>
      </c>
      <c r="AC55" s="5"/>
      <c r="AD55" s="5"/>
      <c r="AE55" s="5"/>
      <c r="AF55" s="5"/>
      <c r="AG55" s="4" t="s">
        <v>1212</v>
      </c>
      <c r="AH55" s="5"/>
      <c r="AI55" s="5"/>
      <c r="AJ55" s="5"/>
      <c r="AK55" s="5"/>
      <c r="AL55" s="6"/>
      <c r="AN55" s="228"/>
      <c r="AO55" s="231"/>
      <c r="AP55" s="43" t="s">
        <v>749</v>
      </c>
      <c r="AR55" s="4" t="s">
        <v>809</v>
      </c>
    </row>
    <row r="56" spans="1:44">
      <c r="A56" s="10">
        <v>1207</v>
      </c>
      <c r="B56" s="6" t="s">
        <v>1213</v>
      </c>
      <c r="D56" s="6" t="s">
        <v>1214</v>
      </c>
      <c r="F56" s="6"/>
      <c r="G56" s="4" t="s">
        <v>1215</v>
      </c>
      <c r="H56" s="5"/>
      <c r="I56" s="5"/>
      <c r="J56" s="5"/>
      <c r="K56" s="5"/>
      <c r="L56" s="5"/>
      <c r="M56" s="4" t="s">
        <v>1216</v>
      </c>
      <c r="N56" s="5"/>
      <c r="O56" s="5"/>
      <c r="P56" s="5"/>
      <c r="Q56" s="5"/>
      <c r="R56" s="5"/>
      <c r="S56" s="5"/>
      <c r="T56" s="5"/>
      <c r="U56" s="4" t="s">
        <v>1217</v>
      </c>
      <c r="V56" s="5"/>
      <c r="W56" s="5"/>
      <c r="X56" s="5"/>
      <c r="Y56" s="5"/>
      <c r="Z56" s="5"/>
      <c r="AA56" s="5"/>
      <c r="AB56" s="4" t="s">
        <v>1218</v>
      </c>
      <c r="AC56" s="5"/>
      <c r="AD56" s="5"/>
      <c r="AE56" s="5"/>
      <c r="AF56" s="5"/>
      <c r="AG56" s="4" t="s">
        <v>1219</v>
      </c>
      <c r="AH56" s="5"/>
      <c r="AI56" s="5"/>
      <c r="AJ56" s="5"/>
      <c r="AK56" s="5"/>
      <c r="AL56" s="6"/>
      <c r="AN56" s="228"/>
      <c r="AO56" s="231"/>
      <c r="AP56" s="47" t="s">
        <v>769</v>
      </c>
      <c r="AR56" s="4" t="s">
        <v>826</v>
      </c>
    </row>
    <row r="57" spans="1:44">
      <c r="A57" s="10">
        <v>1208</v>
      </c>
      <c r="B57" s="6" t="s">
        <v>1220</v>
      </c>
      <c r="D57" s="6" t="s">
        <v>1221</v>
      </c>
      <c r="F57" s="6"/>
      <c r="G57" s="4" t="s">
        <v>1222</v>
      </c>
      <c r="H57" s="5"/>
      <c r="I57" s="5"/>
      <c r="J57" s="5"/>
      <c r="K57" s="5"/>
      <c r="L57" s="5"/>
      <c r="M57" s="4" t="s">
        <v>1223</v>
      </c>
      <c r="N57" s="5"/>
      <c r="O57" s="5"/>
      <c r="P57" s="5"/>
      <c r="Q57" s="5"/>
      <c r="R57" s="5"/>
      <c r="S57" s="5"/>
      <c r="T57" s="5"/>
      <c r="U57" s="4" t="s">
        <v>1224</v>
      </c>
      <c r="V57" s="5"/>
      <c r="W57" s="5"/>
      <c r="X57" s="5"/>
      <c r="Y57" s="5"/>
      <c r="Z57" s="5"/>
      <c r="AA57" s="5"/>
      <c r="AB57" s="4" t="s">
        <v>1044</v>
      </c>
      <c r="AC57" s="5"/>
      <c r="AD57" s="5"/>
      <c r="AE57" s="5"/>
      <c r="AF57" s="5"/>
      <c r="AG57" s="4" t="s">
        <v>1225</v>
      </c>
      <c r="AH57" s="5"/>
      <c r="AI57" s="5"/>
      <c r="AJ57" s="5"/>
      <c r="AK57" s="5"/>
      <c r="AL57" s="6"/>
      <c r="AN57" s="228"/>
      <c r="AO57" s="232"/>
      <c r="AP57" s="44" t="s">
        <v>789</v>
      </c>
      <c r="AR57" s="4" t="s">
        <v>845</v>
      </c>
    </row>
    <row r="58" spans="1:44">
      <c r="A58" s="10">
        <v>1209</v>
      </c>
      <c r="B58" s="6" t="s">
        <v>1226</v>
      </c>
      <c r="D58" s="6" t="s">
        <v>1227</v>
      </c>
      <c r="F58" s="6"/>
      <c r="G58" s="4" t="s">
        <v>1228</v>
      </c>
      <c r="H58" s="5"/>
      <c r="I58" s="5"/>
      <c r="J58" s="5"/>
      <c r="K58" s="5"/>
      <c r="L58" s="5"/>
      <c r="M58" s="4" t="s">
        <v>1229</v>
      </c>
      <c r="N58" s="5"/>
      <c r="O58" s="5"/>
      <c r="P58" s="5"/>
      <c r="Q58" s="5"/>
      <c r="R58" s="5"/>
      <c r="S58" s="5"/>
      <c r="T58" s="5"/>
      <c r="U58" s="4" t="s">
        <v>1230</v>
      </c>
      <c r="V58" s="5"/>
      <c r="W58" s="5"/>
      <c r="X58" s="5"/>
      <c r="Y58" s="5"/>
      <c r="Z58" s="5"/>
      <c r="AA58" s="5"/>
      <c r="AB58" s="4" t="s">
        <v>1231</v>
      </c>
      <c r="AC58" s="5"/>
      <c r="AD58" s="5"/>
      <c r="AE58" s="5"/>
      <c r="AF58" s="5"/>
      <c r="AG58" s="4" t="s">
        <v>1232</v>
      </c>
      <c r="AH58" s="5"/>
      <c r="AI58" s="5"/>
      <c r="AJ58" s="5"/>
      <c r="AK58" s="5"/>
      <c r="AL58" s="6"/>
      <c r="AN58" s="228"/>
      <c r="AO58" s="230" t="s">
        <v>416</v>
      </c>
      <c r="AP58" s="42" t="s">
        <v>809</v>
      </c>
      <c r="AR58" s="4" t="s">
        <v>866</v>
      </c>
    </row>
    <row r="59" spans="1:44" ht="12.95" customHeight="1">
      <c r="A59" s="10">
        <v>1210</v>
      </c>
      <c r="B59" s="6" t="s">
        <v>1233</v>
      </c>
      <c r="D59" s="6" t="s">
        <v>1234</v>
      </c>
      <c r="F59" s="6"/>
      <c r="G59" s="4" t="s">
        <v>1235</v>
      </c>
      <c r="H59" s="5"/>
      <c r="I59" s="5"/>
      <c r="J59" s="5"/>
      <c r="K59" s="5"/>
      <c r="L59" s="5"/>
      <c r="M59" s="4" t="s">
        <v>1236</v>
      </c>
      <c r="N59" s="5"/>
      <c r="O59" s="5"/>
      <c r="P59" s="5"/>
      <c r="Q59" s="5"/>
      <c r="R59" s="5"/>
      <c r="S59" s="5"/>
      <c r="T59" s="5"/>
      <c r="U59" s="4" t="s">
        <v>1237</v>
      </c>
      <c r="V59" s="5"/>
      <c r="W59" s="5"/>
      <c r="X59" s="5"/>
      <c r="Y59" s="5"/>
      <c r="Z59" s="5"/>
      <c r="AA59" s="5"/>
      <c r="AB59" s="4" t="s">
        <v>1238</v>
      </c>
      <c r="AC59" s="5"/>
      <c r="AD59" s="5"/>
      <c r="AE59" s="5"/>
      <c r="AF59" s="5"/>
      <c r="AG59" s="4" t="s">
        <v>1239</v>
      </c>
      <c r="AH59" s="5"/>
      <c r="AI59" s="5"/>
      <c r="AJ59" s="5"/>
      <c r="AK59" s="5"/>
      <c r="AL59" s="6"/>
      <c r="AN59" s="228"/>
      <c r="AO59" s="231"/>
      <c r="AP59" s="43" t="s">
        <v>826</v>
      </c>
      <c r="AR59" s="4" t="s">
        <v>885</v>
      </c>
    </row>
    <row r="60" spans="1:44">
      <c r="A60" s="10">
        <v>1212</v>
      </c>
      <c r="B60" s="6" t="s">
        <v>1240</v>
      </c>
      <c r="D60" s="6" t="s">
        <v>1241</v>
      </c>
      <c r="F60" s="6"/>
      <c r="G60" s="4" t="s">
        <v>1242</v>
      </c>
      <c r="H60" s="5"/>
      <c r="I60" s="5"/>
      <c r="J60" s="5"/>
      <c r="K60" s="5"/>
      <c r="L60" s="5"/>
      <c r="M60" s="4" t="s">
        <v>1243</v>
      </c>
      <c r="N60" s="5"/>
      <c r="O60" s="5"/>
      <c r="P60" s="5"/>
      <c r="Q60" s="5"/>
      <c r="R60" s="5"/>
      <c r="S60" s="5"/>
      <c r="T60" s="5"/>
      <c r="U60" s="4" t="s">
        <v>1244</v>
      </c>
      <c r="V60" s="5"/>
      <c r="W60" s="5"/>
      <c r="X60" s="5"/>
      <c r="Y60" s="5"/>
      <c r="Z60" s="5"/>
      <c r="AA60" s="5"/>
      <c r="AB60" s="4" t="s">
        <v>1245</v>
      </c>
      <c r="AC60" s="5"/>
      <c r="AD60" s="5"/>
      <c r="AE60" s="5"/>
      <c r="AF60" s="5"/>
      <c r="AG60" s="4" t="s">
        <v>1246</v>
      </c>
      <c r="AH60" s="5"/>
      <c r="AI60" s="5"/>
      <c r="AJ60" s="5"/>
      <c r="AK60" s="5"/>
      <c r="AL60" s="6"/>
      <c r="AN60" s="228"/>
      <c r="AO60" s="231"/>
      <c r="AP60" s="43" t="s">
        <v>845</v>
      </c>
      <c r="AR60" s="4" t="s">
        <v>903</v>
      </c>
    </row>
    <row r="61" spans="1:44">
      <c r="A61" s="10">
        <v>1213</v>
      </c>
      <c r="B61" s="6" t="s">
        <v>1247</v>
      </c>
      <c r="D61" s="6" t="s">
        <v>1248</v>
      </c>
      <c r="F61" s="6"/>
      <c r="G61" s="4" t="s">
        <v>1249</v>
      </c>
      <c r="H61" s="5"/>
      <c r="I61" s="5"/>
      <c r="J61" s="5"/>
      <c r="K61" s="5"/>
      <c r="L61" s="5"/>
      <c r="M61" s="4" t="s">
        <v>1250</v>
      </c>
      <c r="N61" s="5"/>
      <c r="O61" s="5"/>
      <c r="P61" s="5"/>
      <c r="Q61" s="5"/>
      <c r="R61" s="5"/>
      <c r="S61" s="5"/>
      <c r="T61" s="5"/>
      <c r="U61" s="4" t="s">
        <v>1095</v>
      </c>
      <c r="V61" s="5"/>
      <c r="W61" s="5"/>
      <c r="X61" s="5"/>
      <c r="Y61" s="5"/>
      <c r="Z61" s="5"/>
      <c r="AA61" s="5"/>
      <c r="AB61" s="4" t="s">
        <v>1251</v>
      </c>
      <c r="AC61" s="5"/>
      <c r="AD61" s="5"/>
      <c r="AE61" s="5"/>
      <c r="AF61" s="5"/>
      <c r="AG61" s="4" t="s">
        <v>1252</v>
      </c>
      <c r="AH61" s="5"/>
      <c r="AI61" s="5"/>
      <c r="AJ61" s="5"/>
      <c r="AK61" s="5"/>
      <c r="AL61" s="6"/>
      <c r="AN61" s="228"/>
      <c r="AO61" s="231"/>
      <c r="AP61" s="47" t="s">
        <v>866</v>
      </c>
      <c r="AR61" s="4" t="s">
        <v>919</v>
      </c>
    </row>
    <row r="62" spans="1:44">
      <c r="A62" s="10">
        <v>1214</v>
      </c>
      <c r="B62" s="6" t="s">
        <v>1253</v>
      </c>
      <c r="D62" s="6" t="s">
        <v>1254</v>
      </c>
      <c r="F62" s="6"/>
      <c r="G62" s="4" t="s">
        <v>1255</v>
      </c>
      <c r="H62" s="5"/>
      <c r="I62" s="5"/>
      <c r="J62" s="5"/>
      <c r="K62" s="5"/>
      <c r="L62" s="5"/>
      <c r="M62" s="4" t="s">
        <v>1256</v>
      </c>
      <c r="N62" s="5"/>
      <c r="O62" s="5"/>
      <c r="P62" s="5"/>
      <c r="Q62" s="5"/>
      <c r="R62" s="5"/>
      <c r="S62" s="5"/>
      <c r="T62" s="5"/>
      <c r="U62" s="4" t="s">
        <v>295</v>
      </c>
      <c r="V62" s="5"/>
      <c r="W62" s="5"/>
      <c r="X62" s="5"/>
      <c r="Y62" s="5"/>
      <c r="Z62" s="5"/>
      <c r="AA62" s="5"/>
      <c r="AB62" s="4" t="s">
        <v>1257</v>
      </c>
      <c r="AC62" s="5"/>
      <c r="AD62" s="5"/>
      <c r="AE62" s="5"/>
      <c r="AF62" s="5"/>
      <c r="AG62" s="4" t="s">
        <v>1258</v>
      </c>
      <c r="AH62" s="5"/>
      <c r="AI62" s="5"/>
      <c r="AJ62" s="5"/>
      <c r="AK62" s="5"/>
      <c r="AL62" s="6"/>
      <c r="AN62" s="228"/>
      <c r="AO62" s="231"/>
      <c r="AP62" s="47" t="s">
        <v>885</v>
      </c>
      <c r="AR62" s="4" t="s">
        <v>937</v>
      </c>
    </row>
    <row r="63" spans="1:44">
      <c r="A63" s="10">
        <v>1217</v>
      </c>
      <c r="B63" s="6" t="s">
        <v>1259</v>
      </c>
      <c r="D63" s="6" t="s">
        <v>1260</v>
      </c>
      <c r="F63" s="6"/>
      <c r="G63" s="4" t="s">
        <v>1157</v>
      </c>
      <c r="H63" s="5"/>
      <c r="I63" s="5"/>
      <c r="J63" s="5"/>
      <c r="K63" s="5"/>
      <c r="L63" s="5"/>
      <c r="M63" s="4" t="s">
        <v>1261</v>
      </c>
      <c r="N63" s="5"/>
      <c r="O63" s="5"/>
      <c r="P63" s="5"/>
      <c r="Q63" s="5"/>
      <c r="R63" s="5"/>
      <c r="S63" s="5"/>
      <c r="T63" s="5"/>
      <c r="U63" s="4" t="s">
        <v>1262</v>
      </c>
      <c r="V63" s="5"/>
      <c r="W63" s="5"/>
      <c r="X63" s="5"/>
      <c r="Y63" s="5"/>
      <c r="Z63" s="5"/>
      <c r="AA63" s="5"/>
      <c r="AB63" s="4" t="s">
        <v>1263</v>
      </c>
      <c r="AC63" s="5"/>
      <c r="AD63" s="5"/>
      <c r="AE63" s="5"/>
      <c r="AF63" s="5"/>
      <c r="AG63" s="4" t="s">
        <v>1264</v>
      </c>
      <c r="AH63" s="5"/>
      <c r="AI63" s="5"/>
      <c r="AJ63" s="5"/>
      <c r="AK63" s="5"/>
      <c r="AL63" s="6"/>
      <c r="AN63" s="228"/>
      <c r="AO63" s="231"/>
      <c r="AP63" s="47" t="s">
        <v>903</v>
      </c>
      <c r="AR63" s="4" t="s">
        <v>954</v>
      </c>
    </row>
    <row r="64" spans="1:44">
      <c r="A64" s="10">
        <v>1218</v>
      </c>
      <c r="B64" s="6" t="s">
        <v>1265</v>
      </c>
      <c r="D64" s="6" t="s">
        <v>1266</v>
      </c>
      <c r="F64" s="6"/>
      <c r="G64" s="4" t="s">
        <v>1267</v>
      </c>
      <c r="H64" s="5"/>
      <c r="I64" s="5"/>
      <c r="J64" s="5"/>
      <c r="K64" s="5"/>
      <c r="L64" s="5"/>
      <c r="M64" s="4" t="s">
        <v>1268</v>
      </c>
      <c r="N64" s="5"/>
      <c r="O64" s="5"/>
      <c r="P64" s="5"/>
      <c r="Q64" s="5"/>
      <c r="R64" s="5"/>
      <c r="S64" s="5"/>
      <c r="T64" s="5"/>
      <c r="U64" s="4" t="s">
        <v>1269</v>
      </c>
      <c r="V64" s="5"/>
      <c r="W64" s="5"/>
      <c r="X64" s="5"/>
      <c r="Y64" s="5"/>
      <c r="Z64" s="5"/>
      <c r="AA64" s="5"/>
      <c r="AB64" s="4" t="s">
        <v>1270</v>
      </c>
      <c r="AC64" s="5"/>
      <c r="AD64" s="5"/>
      <c r="AE64" s="5"/>
      <c r="AF64" s="5"/>
      <c r="AG64" s="4" t="s">
        <v>1271</v>
      </c>
      <c r="AH64" s="5"/>
      <c r="AI64" s="5"/>
      <c r="AJ64" s="5"/>
      <c r="AK64" s="5"/>
      <c r="AL64" s="6"/>
      <c r="AN64" s="228"/>
      <c r="AO64" s="231"/>
      <c r="AP64" s="47" t="s">
        <v>919</v>
      </c>
      <c r="AR64" s="4" t="s">
        <v>1272</v>
      </c>
    </row>
    <row r="65" spans="1:44" ht="12.95" customHeight="1">
      <c r="A65" s="10">
        <v>1301</v>
      </c>
      <c r="B65" s="6" t="s">
        <v>1273</v>
      </c>
      <c r="D65" s="6" t="s">
        <v>383</v>
      </c>
      <c r="F65" s="6"/>
      <c r="G65" s="4" t="s">
        <v>1274</v>
      </c>
      <c r="H65" s="5"/>
      <c r="I65" s="5"/>
      <c r="J65" s="5"/>
      <c r="K65" s="5"/>
      <c r="L65" s="5"/>
      <c r="M65" s="4" t="s">
        <v>872</v>
      </c>
      <c r="N65" s="5"/>
      <c r="O65" s="5"/>
      <c r="P65" s="5"/>
      <c r="Q65" s="5"/>
      <c r="R65" s="5"/>
      <c r="S65" s="5"/>
      <c r="T65" s="5"/>
      <c r="U65" s="4" t="s">
        <v>1275</v>
      </c>
      <c r="V65" s="5"/>
      <c r="W65" s="5"/>
      <c r="X65" s="5"/>
      <c r="Y65" s="5"/>
      <c r="Z65" s="5"/>
      <c r="AA65" s="5"/>
      <c r="AB65" s="4" t="s">
        <v>1276</v>
      </c>
      <c r="AC65" s="5"/>
      <c r="AD65" s="5"/>
      <c r="AE65" s="5"/>
      <c r="AF65" s="5"/>
      <c r="AG65" s="4" t="s">
        <v>1277</v>
      </c>
      <c r="AH65" s="5"/>
      <c r="AI65" s="5"/>
      <c r="AJ65" s="5"/>
      <c r="AK65" s="5"/>
      <c r="AL65" s="6"/>
      <c r="AN65" s="228"/>
      <c r="AO65" s="231"/>
      <c r="AP65" s="47" t="s">
        <v>937</v>
      </c>
      <c r="AR65" s="4" t="s">
        <v>1278</v>
      </c>
    </row>
    <row r="66" spans="1:44" ht="12.95" customHeight="1">
      <c r="A66" s="10">
        <v>2102</v>
      </c>
      <c r="B66" s="6" t="s">
        <v>1279</v>
      </c>
      <c r="D66" s="6" t="s">
        <v>1280</v>
      </c>
      <c r="F66" s="6"/>
      <c r="G66" s="4" t="s">
        <v>1281</v>
      </c>
      <c r="H66" s="5"/>
      <c r="I66" s="5"/>
      <c r="J66" s="5"/>
      <c r="K66" s="5"/>
      <c r="L66" s="5"/>
      <c r="M66" s="4" t="s">
        <v>1282</v>
      </c>
      <c r="N66" s="5"/>
      <c r="O66" s="5"/>
      <c r="P66" s="5"/>
      <c r="Q66" s="5"/>
      <c r="R66" s="5"/>
      <c r="S66" s="5"/>
      <c r="T66" s="5"/>
      <c r="U66" s="4" t="s">
        <v>1283</v>
      </c>
      <c r="V66" s="5"/>
      <c r="W66" s="5"/>
      <c r="X66" s="5"/>
      <c r="Y66" s="5"/>
      <c r="Z66" s="5"/>
      <c r="AA66" s="5"/>
      <c r="AB66" s="4" t="s">
        <v>1284</v>
      </c>
      <c r="AC66" s="5"/>
      <c r="AD66" s="5"/>
      <c r="AE66" s="5"/>
      <c r="AF66" s="5"/>
      <c r="AG66" s="4" t="s">
        <v>1285</v>
      </c>
      <c r="AH66" s="5"/>
      <c r="AI66" s="5"/>
      <c r="AJ66" s="5"/>
      <c r="AK66" s="5"/>
      <c r="AL66" s="6"/>
      <c r="AN66" s="229"/>
      <c r="AO66" s="232"/>
      <c r="AP66" s="47" t="s">
        <v>954</v>
      </c>
      <c r="AR66" s="4" t="s">
        <v>1286</v>
      </c>
    </row>
    <row r="67" spans="1:44">
      <c r="A67" s="10">
        <v>2110</v>
      </c>
      <c r="B67" s="6" t="s">
        <v>1287</v>
      </c>
      <c r="D67" s="6" t="s">
        <v>1288</v>
      </c>
      <c r="F67" s="6"/>
      <c r="G67" s="4" t="s">
        <v>607</v>
      </c>
      <c r="H67" s="5"/>
      <c r="I67" s="5"/>
      <c r="J67" s="5"/>
      <c r="K67" s="5"/>
      <c r="L67" s="5"/>
      <c r="M67" s="4" t="s">
        <v>1289</v>
      </c>
      <c r="N67" s="5"/>
      <c r="O67" s="5"/>
      <c r="P67" s="5"/>
      <c r="Q67" s="5"/>
      <c r="R67" s="5"/>
      <c r="S67" s="5"/>
      <c r="T67" s="5"/>
      <c r="U67" s="4" t="s">
        <v>1290</v>
      </c>
      <c r="V67" s="5"/>
      <c r="W67" s="5"/>
      <c r="X67" s="5"/>
      <c r="Y67" s="5"/>
      <c r="Z67" s="5"/>
      <c r="AA67" s="5"/>
      <c r="AB67" s="5"/>
      <c r="AC67" s="5"/>
      <c r="AD67" s="5"/>
      <c r="AE67" s="5"/>
      <c r="AF67" s="5"/>
      <c r="AG67" s="4" t="s">
        <v>1291</v>
      </c>
      <c r="AH67" s="5"/>
      <c r="AI67" s="5"/>
      <c r="AJ67" s="5"/>
      <c r="AK67" s="5"/>
      <c r="AL67" s="6"/>
      <c r="AN67" s="240" t="s">
        <v>311</v>
      </c>
      <c r="AO67" s="236" t="s">
        <v>348</v>
      </c>
      <c r="AP67" s="42" t="s">
        <v>1272</v>
      </c>
      <c r="AR67" s="4" t="s">
        <v>1292</v>
      </c>
    </row>
    <row r="68" spans="1:44">
      <c r="A68" s="10">
        <v>2114</v>
      </c>
      <c r="B68" s="6" t="s">
        <v>1293</v>
      </c>
      <c r="D68" s="6" t="s">
        <v>1294</v>
      </c>
      <c r="F68" s="6"/>
      <c r="G68" s="4" t="s">
        <v>1295</v>
      </c>
      <c r="H68" s="5"/>
      <c r="I68" s="5"/>
      <c r="J68" s="5"/>
      <c r="K68" s="5"/>
      <c r="L68" s="5"/>
      <c r="M68" s="4" t="s">
        <v>1296</v>
      </c>
      <c r="N68" s="5"/>
      <c r="O68" s="5"/>
      <c r="P68" s="5"/>
      <c r="Q68" s="5"/>
      <c r="R68" s="5"/>
      <c r="S68" s="5"/>
      <c r="T68" s="5"/>
      <c r="U68" s="4" t="s">
        <v>1297</v>
      </c>
      <c r="V68" s="5"/>
      <c r="W68" s="5"/>
      <c r="X68" s="5"/>
      <c r="Y68" s="5"/>
      <c r="Z68" s="5"/>
      <c r="AA68" s="5"/>
      <c r="AB68" s="5"/>
      <c r="AC68" s="5"/>
      <c r="AD68" s="5"/>
      <c r="AE68" s="5"/>
      <c r="AF68" s="5"/>
      <c r="AG68" s="4" t="s">
        <v>1298</v>
      </c>
      <c r="AH68" s="5"/>
      <c r="AI68" s="5"/>
      <c r="AJ68" s="5"/>
      <c r="AK68" s="5"/>
      <c r="AL68" s="6"/>
      <c r="AN68" s="241"/>
      <c r="AO68" s="237"/>
      <c r="AP68" s="43" t="s">
        <v>1278</v>
      </c>
      <c r="AR68" s="4" t="s">
        <v>1299</v>
      </c>
    </row>
    <row r="69" spans="1:44" ht="12.95" customHeight="1">
      <c r="A69" s="10">
        <v>2206</v>
      </c>
      <c r="B69" s="6" t="s">
        <v>1300</v>
      </c>
      <c r="D69" s="6" t="s">
        <v>1301</v>
      </c>
      <c r="F69" s="6"/>
      <c r="G69" s="4" t="s">
        <v>1302</v>
      </c>
      <c r="H69" s="5"/>
      <c r="I69" s="5"/>
      <c r="J69" s="5"/>
      <c r="K69" s="5"/>
      <c r="L69" s="5"/>
      <c r="M69" s="4" t="s">
        <v>1303</v>
      </c>
      <c r="N69" s="5"/>
      <c r="O69" s="5"/>
      <c r="P69" s="5"/>
      <c r="Q69" s="5"/>
      <c r="R69" s="5"/>
      <c r="S69" s="5"/>
      <c r="T69" s="5"/>
      <c r="U69" s="4" t="s">
        <v>1304</v>
      </c>
      <c r="V69" s="5"/>
      <c r="W69" s="5"/>
      <c r="X69" s="5"/>
      <c r="Y69" s="5"/>
      <c r="Z69" s="5"/>
      <c r="AA69" s="5"/>
      <c r="AB69" s="5"/>
      <c r="AC69" s="5"/>
      <c r="AD69" s="5"/>
      <c r="AE69" s="5"/>
      <c r="AF69" s="5"/>
      <c r="AG69" s="4" t="s">
        <v>1305</v>
      </c>
      <c r="AH69" s="5"/>
      <c r="AI69" s="5"/>
      <c r="AJ69" s="5"/>
      <c r="AK69" s="5"/>
      <c r="AL69" s="6"/>
      <c r="AN69" s="241"/>
      <c r="AO69" s="237"/>
      <c r="AP69" s="43" t="s">
        <v>1286</v>
      </c>
      <c r="AR69" s="4" t="s">
        <v>1306</v>
      </c>
    </row>
    <row r="70" spans="1:44">
      <c r="A70" s="10">
        <v>2207</v>
      </c>
      <c r="B70" s="6" t="s">
        <v>1307</v>
      </c>
      <c r="D70" s="6" t="s">
        <v>348</v>
      </c>
      <c r="F70" s="6"/>
      <c r="G70" s="4" t="s">
        <v>1308</v>
      </c>
      <c r="H70" s="5"/>
      <c r="I70" s="5"/>
      <c r="J70" s="5"/>
      <c r="K70" s="5"/>
      <c r="L70" s="5"/>
      <c r="M70" s="4" t="s">
        <v>1309</v>
      </c>
      <c r="N70" s="5"/>
      <c r="O70" s="5"/>
      <c r="P70" s="5"/>
      <c r="Q70" s="5"/>
      <c r="R70" s="5"/>
      <c r="S70" s="5"/>
      <c r="T70" s="5"/>
      <c r="U70" s="4" t="s">
        <v>1310</v>
      </c>
      <c r="V70" s="5"/>
      <c r="W70" s="5"/>
      <c r="X70" s="5"/>
      <c r="Y70" s="5"/>
      <c r="Z70" s="5"/>
      <c r="AA70" s="5"/>
      <c r="AB70" s="5"/>
      <c r="AC70" s="5"/>
      <c r="AD70" s="5"/>
      <c r="AE70" s="5"/>
      <c r="AF70" s="5"/>
      <c r="AG70" s="4" t="s">
        <v>354</v>
      </c>
      <c r="AH70" s="5"/>
      <c r="AI70" s="5"/>
      <c r="AJ70" s="5"/>
      <c r="AK70" s="5"/>
      <c r="AL70" s="6"/>
      <c r="AN70" s="241"/>
      <c r="AO70" s="238"/>
      <c r="AP70" s="44" t="s">
        <v>1292</v>
      </c>
      <c r="AR70" s="4" t="s">
        <v>1311</v>
      </c>
    </row>
    <row r="71" spans="1:44">
      <c r="A71" s="10">
        <v>2208</v>
      </c>
      <c r="B71" s="6" t="s">
        <v>1312</v>
      </c>
      <c r="D71" s="6" t="s">
        <v>380</v>
      </c>
      <c r="F71" s="6"/>
      <c r="G71" s="4" t="s">
        <v>1313</v>
      </c>
      <c r="H71" s="5"/>
      <c r="I71" s="5"/>
      <c r="J71" s="5"/>
      <c r="K71" s="5"/>
      <c r="L71" s="5"/>
      <c r="M71" s="4" t="s">
        <v>1314</v>
      </c>
      <c r="N71" s="5"/>
      <c r="O71" s="5"/>
      <c r="P71" s="5"/>
      <c r="Q71" s="5"/>
      <c r="R71" s="5"/>
      <c r="S71" s="5"/>
      <c r="T71" s="5"/>
      <c r="U71" s="4" t="s">
        <v>1315</v>
      </c>
      <c r="V71" s="5"/>
      <c r="W71" s="5"/>
      <c r="X71" s="5"/>
      <c r="Y71" s="5"/>
      <c r="Z71" s="5"/>
      <c r="AA71" s="5"/>
      <c r="AB71" s="5"/>
      <c r="AC71" s="5"/>
      <c r="AD71" s="5"/>
      <c r="AE71" s="5"/>
      <c r="AF71" s="5"/>
      <c r="AG71" s="4" t="s">
        <v>1316</v>
      </c>
      <c r="AH71" s="5"/>
      <c r="AI71" s="5"/>
      <c r="AJ71" s="5"/>
      <c r="AK71" s="5"/>
      <c r="AL71" s="6"/>
      <c r="AN71" s="241"/>
      <c r="AO71" s="236" t="s">
        <v>383</v>
      </c>
      <c r="AP71" s="42" t="s">
        <v>1299</v>
      </c>
      <c r="AR71" s="4" t="s">
        <v>1317</v>
      </c>
    </row>
    <row r="72" spans="1:44">
      <c r="A72" s="10">
        <v>2209</v>
      </c>
      <c r="B72" s="6" t="s">
        <v>1318</v>
      </c>
      <c r="D72" s="6" t="s">
        <v>1319</v>
      </c>
      <c r="F72" s="6"/>
      <c r="G72" s="4" t="s">
        <v>1320</v>
      </c>
      <c r="H72" s="5"/>
      <c r="I72" s="5"/>
      <c r="J72" s="5"/>
      <c r="K72" s="5"/>
      <c r="L72" s="5"/>
      <c r="M72" s="4" t="s">
        <v>1321</v>
      </c>
      <c r="N72" s="5"/>
      <c r="O72" s="5"/>
      <c r="P72" s="5"/>
      <c r="Q72" s="5"/>
      <c r="R72" s="5"/>
      <c r="S72" s="5"/>
      <c r="T72" s="5"/>
      <c r="U72" s="4" t="s">
        <v>1322</v>
      </c>
      <c r="V72" s="5"/>
      <c r="W72" s="5"/>
      <c r="X72" s="5"/>
      <c r="Y72" s="5"/>
      <c r="Z72" s="5"/>
      <c r="AA72" s="5"/>
      <c r="AB72" s="5"/>
      <c r="AC72" s="5"/>
      <c r="AD72" s="5"/>
      <c r="AE72" s="5"/>
      <c r="AF72" s="5"/>
      <c r="AG72" s="4" t="s">
        <v>1323</v>
      </c>
      <c r="AH72" s="5"/>
      <c r="AI72" s="5"/>
      <c r="AJ72" s="5"/>
      <c r="AK72" s="5"/>
      <c r="AL72" s="6"/>
      <c r="AN72" s="241"/>
      <c r="AO72" s="237"/>
      <c r="AP72" s="43" t="s">
        <v>1306</v>
      </c>
      <c r="AR72" s="4" t="s">
        <v>1324</v>
      </c>
    </row>
    <row r="73" spans="1:44">
      <c r="A73" s="10">
        <v>2211</v>
      </c>
      <c r="B73" s="6" t="s">
        <v>1325</v>
      </c>
      <c r="D73" s="6" t="s">
        <v>1326</v>
      </c>
      <c r="F73" s="6"/>
      <c r="G73" s="4" t="s">
        <v>1327</v>
      </c>
      <c r="H73" s="5"/>
      <c r="I73" s="5"/>
      <c r="J73" s="5"/>
      <c r="K73" s="5"/>
      <c r="L73" s="5"/>
      <c r="M73" s="4" t="s">
        <v>1328</v>
      </c>
      <c r="N73" s="5"/>
      <c r="O73" s="5"/>
      <c r="P73" s="5"/>
      <c r="Q73" s="5"/>
      <c r="R73" s="5"/>
      <c r="S73" s="5"/>
      <c r="T73" s="5"/>
      <c r="U73" s="4" t="s">
        <v>1329</v>
      </c>
      <c r="V73" s="5"/>
      <c r="W73" s="5"/>
      <c r="X73" s="5"/>
      <c r="Y73" s="5"/>
      <c r="Z73" s="5"/>
      <c r="AA73" s="5"/>
      <c r="AB73" s="5"/>
      <c r="AC73" s="5"/>
      <c r="AD73" s="5"/>
      <c r="AE73" s="5"/>
      <c r="AF73" s="5"/>
      <c r="AG73" s="4" t="s">
        <v>1330</v>
      </c>
      <c r="AH73" s="5"/>
      <c r="AI73" s="5"/>
      <c r="AJ73" s="5"/>
      <c r="AK73" s="5"/>
      <c r="AL73" s="6"/>
      <c r="AN73" s="241"/>
      <c r="AO73" s="237"/>
      <c r="AP73" s="43" t="s">
        <v>1311</v>
      </c>
      <c r="AR73" s="4" t="s">
        <v>1331</v>
      </c>
    </row>
    <row r="74" spans="1:44">
      <c r="A74" s="10">
        <v>2301</v>
      </c>
      <c r="B74" s="6" t="s">
        <v>1332</v>
      </c>
      <c r="D74" s="6" t="s">
        <v>1333</v>
      </c>
      <c r="F74" s="6"/>
      <c r="G74" s="4" t="s">
        <v>1334</v>
      </c>
      <c r="H74" s="5"/>
      <c r="I74" s="5"/>
      <c r="J74" s="5"/>
      <c r="K74" s="5"/>
      <c r="L74" s="5"/>
      <c r="M74" s="4" t="s">
        <v>1335</v>
      </c>
      <c r="N74" s="5"/>
      <c r="O74" s="5"/>
      <c r="P74" s="5"/>
      <c r="Q74" s="5"/>
      <c r="R74" s="5"/>
      <c r="S74" s="5"/>
      <c r="T74" s="5"/>
      <c r="U74" s="4" t="s">
        <v>1336</v>
      </c>
      <c r="V74" s="5"/>
      <c r="W74" s="5"/>
      <c r="X74" s="5"/>
      <c r="Y74" s="5"/>
      <c r="Z74" s="5"/>
      <c r="AA74" s="5"/>
      <c r="AB74" s="5"/>
      <c r="AC74" s="5"/>
      <c r="AD74" s="5"/>
      <c r="AE74" s="5"/>
      <c r="AF74" s="5"/>
      <c r="AG74" s="4" t="s">
        <v>1337</v>
      </c>
      <c r="AH74" s="5"/>
      <c r="AI74" s="5"/>
      <c r="AJ74" s="5"/>
      <c r="AK74" s="5"/>
      <c r="AL74" s="6"/>
      <c r="AN74" s="241"/>
      <c r="AO74" s="237"/>
      <c r="AP74" s="43" t="s">
        <v>1317</v>
      </c>
      <c r="AR74" s="4" t="s">
        <v>1338</v>
      </c>
    </row>
    <row r="75" spans="1:44">
      <c r="A75" s="10">
        <v>2302</v>
      </c>
      <c r="B75" s="6" t="s">
        <v>1339</v>
      </c>
      <c r="D75" s="6" t="s">
        <v>1340</v>
      </c>
      <c r="F75" s="6"/>
      <c r="G75" s="4" t="s">
        <v>295</v>
      </c>
      <c r="H75" s="5"/>
      <c r="I75" s="5"/>
      <c r="J75" s="5"/>
      <c r="K75" s="5"/>
      <c r="L75" s="5"/>
      <c r="M75" s="4" t="s">
        <v>1341</v>
      </c>
      <c r="N75" s="5"/>
      <c r="O75" s="5"/>
      <c r="P75" s="5"/>
      <c r="Q75" s="5"/>
      <c r="R75" s="5"/>
      <c r="S75" s="5"/>
      <c r="T75" s="5"/>
      <c r="U75" s="4" t="s">
        <v>1342</v>
      </c>
      <c r="V75" s="5"/>
      <c r="W75" s="5"/>
      <c r="X75" s="5"/>
      <c r="Y75" s="5"/>
      <c r="Z75" s="5"/>
      <c r="AA75" s="5"/>
      <c r="AB75" s="5"/>
      <c r="AC75" s="5"/>
      <c r="AD75" s="5"/>
      <c r="AE75" s="5"/>
      <c r="AF75" s="5"/>
      <c r="AG75" s="4" t="s">
        <v>577</v>
      </c>
      <c r="AH75" s="5"/>
      <c r="AI75" s="5"/>
      <c r="AJ75" s="5"/>
      <c r="AK75" s="5"/>
      <c r="AL75" s="6"/>
      <c r="AN75" s="241"/>
      <c r="AO75" s="237"/>
      <c r="AP75" s="47" t="s">
        <v>1324</v>
      </c>
      <c r="AR75" s="4" t="s">
        <v>1343</v>
      </c>
    </row>
    <row r="76" spans="1:44">
      <c r="A76" s="10">
        <v>2743</v>
      </c>
      <c r="B76" s="6" t="s">
        <v>1344</v>
      </c>
      <c r="D76" s="6" t="s">
        <v>1345</v>
      </c>
      <c r="F76" s="6"/>
      <c r="G76" s="4" t="s">
        <v>1346</v>
      </c>
      <c r="H76" s="5"/>
      <c r="I76" s="5"/>
      <c r="J76" s="5"/>
      <c r="K76" s="5"/>
      <c r="L76" s="5"/>
      <c r="M76" s="4" t="s">
        <v>1347</v>
      </c>
      <c r="N76" s="5"/>
      <c r="O76" s="5"/>
      <c r="P76" s="5"/>
      <c r="Q76" s="5"/>
      <c r="R76" s="5"/>
      <c r="S76" s="5"/>
      <c r="T76" s="5"/>
      <c r="U76" s="4" t="s">
        <v>1348</v>
      </c>
      <c r="V76" s="5"/>
      <c r="W76" s="5"/>
      <c r="X76" s="5"/>
      <c r="Y76" s="5"/>
      <c r="Z76" s="5"/>
      <c r="AA76" s="5"/>
      <c r="AB76" s="5"/>
      <c r="AC76" s="5"/>
      <c r="AD76" s="5"/>
      <c r="AE76" s="5"/>
      <c r="AF76" s="5"/>
      <c r="AG76" s="4" t="s">
        <v>1349</v>
      </c>
      <c r="AH76" s="5"/>
      <c r="AI76" s="5"/>
      <c r="AJ76" s="5"/>
      <c r="AK76" s="5"/>
      <c r="AL76" s="6"/>
      <c r="AN76" s="241"/>
      <c r="AO76" s="237"/>
      <c r="AP76" s="47" t="s">
        <v>1331</v>
      </c>
      <c r="AR76" s="4" t="s">
        <v>1350</v>
      </c>
    </row>
    <row r="77" spans="1:44">
      <c r="A77" s="10">
        <v>3102</v>
      </c>
      <c r="B77" s="6" t="s">
        <v>1351</v>
      </c>
      <c r="D77" s="6" t="s">
        <v>1352</v>
      </c>
      <c r="F77" s="6"/>
      <c r="G77" s="4" t="s">
        <v>1353</v>
      </c>
      <c r="H77" s="5"/>
      <c r="I77" s="5"/>
      <c r="J77" s="5"/>
      <c r="K77" s="5"/>
      <c r="L77" s="5"/>
      <c r="M77" s="4" t="s">
        <v>1354</v>
      </c>
      <c r="N77" s="5"/>
      <c r="O77" s="5"/>
      <c r="P77" s="5"/>
      <c r="Q77" s="5"/>
      <c r="R77" s="5"/>
      <c r="S77" s="5"/>
      <c r="T77" s="5"/>
      <c r="U77" s="4" t="s">
        <v>1187</v>
      </c>
      <c r="V77" s="5"/>
      <c r="W77" s="5"/>
      <c r="X77" s="5"/>
      <c r="Y77" s="5"/>
      <c r="Z77" s="5"/>
      <c r="AA77" s="5"/>
      <c r="AB77" s="5"/>
      <c r="AC77" s="5"/>
      <c r="AD77" s="5"/>
      <c r="AE77" s="5"/>
      <c r="AF77" s="5"/>
      <c r="AG77" s="4" t="s">
        <v>1245</v>
      </c>
      <c r="AH77" s="5"/>
      <c r="AI77" s="5"/>
      <c r="AJ77" s="5"/>
      <c r="AK77" s="5"/>
      <c r="AL77" s="6"/>
      <c r="AN77" s="241"/>
      <c r="AO77" s="238"/>
      <c r="AP77" s="44" t="s">
        <v>1286</v>
      </c>
      <c r="AR77" s="4" t="s">
        <v>1355</v>
      </c>
    </row>
    <row r="78" spans="1:44">
      <c r="A78" s="10">
        <v>3103</v>
      </c>
      <c r="B78" s="6" t="s">
        <v>1356</v>
      </c>
      <c r="F78" s="6"/>
      <c r="G78" s="4" t="s">
        <v>1357</v>
      </c>
      <c r="H78" s="5"/>
      <c r="I78" s="5"/>
      <c r="J78" s="5"/>
      <c r="K78" s="5"/>
      <c r="L78" s="5"/>
      <c r="M78" s="4" t="s">
        <v>1358</v>
      </c>
      <c r="N78" s="5"/>
      <c r="O78" s="5"/>
      <c r="P78" s="5"/>
      <c r="Q78" s="5"/>
      <c r="R78" s="5"/>
      <c r="S78" s="5"/>
      <c r="T78" s="5"/>
      <c r="U78" s="4" t="s">
        <v>1359</v>
      </c>
      <c r="V78" s="5"/>
      <c r="W78" s="5"/>
      <c r="X78" s="5"/>
      <c r="Y78" s="5"/>
      <c r="Z78" s="5"/>
      <c r="AA78" s="5"/>
      <c r="AB78" s="5"/>
      <c r="AC78" s="5"/>
      <c r="AD78" s="5"/>
      <c r="AE78" s="5"/>
      <c r="AF78" s="5"/>
      <c r="AG78" s="4" t="s">
        <v>1360</v>
      </c>
      <c r="AH78" s="5"/>
      <c r="AI78" s="5"/>
      <c r="AJ78" s="5"/>
      <c r="AK78" s="5"/>
      <c r="AL78" s="6"/>
      <c r="AN78" s="241"/>
      <c r="AO78" s="236" t="s">
        <v>417</v>
      </c>
      <c r="AP78" s="42" t="s">
        <v>1338</v>
      </c>
      <c r="AR78" s="4" t="s">
        <v>1361</v>
      </c>
    </row>
    <row r="79" spans="1:44">
      <c r="A79" s="10">
        <v>3104</v>
      </c>
      <c r="B79" s="6" t="s">
        <v>1362</v>
      </c>
      <c r="F79" s="6"/>
      <c r="G79" s="4" t="s">
        <v>1363</v>
      </c>
      <c r="H79" s="5"/>
      <c r="I79" s="5"/>
      <c r="J79" s="5"/>
      <c r="K79" s="5"/>
      <c r="L79" s="5"/>
      <c r="M79" s="4" t="s">
        <v>1364</v>
      </c>
      <c r="N79" s="5"/>
      <c r="O79" s="5"/>
      <c r="P79" s="5"/>
      <c r="Q79" s="5"/>
      <c r="R79" s="5"/>
      <c r="S79" s="5"/>
      <c r="T79" s="5"/>
      <c r="U79" s="4" t="s">
        <v>1211</v>
      </c>
      <c r="V79" s="5"/>
      <c r="W79" s="5"/>
      <c r="X79" s="5"/>
      <c r="Y79" s="5"/>
      <c r="Z79" s="5"/>
      <c r="AA79" s="5"/>
      <c r="AB79" s="5"/>
      <c r="AC79" s="5"/>
      <c r="AD79" s="5"/>
      <c r="AE79" s="5"/>
      <c r="AF79" s="5"/>
      <c r="AG79" s="4" t="s">
        <v>1365</v>
      </c>
      <c r="AH79" s="5"/>
      <c r="AI79" s="5"/>
      <c r="AJ79" s="5"/>
      <c r="AK79" s="5"/>
      <c r="AL79" s="6"/>
      <c r="AN79" s="241"/>
      <c r="AO79" s="237"/>
      <c r="AP79" s="43" t="s">
        <v>1343</v>
      </c>
      <c r="AR79" s="4" t="s">
        <v>1366</v>
      </c>
    </row>
    <row r="80" spans="1:44">
      <c r="A80" s="10">
        <v>3107</v>
      </c>
      <c r="B80" s="6" t="s">
        <v>1367</v>
      </c>
      <c r="D80" s="1" t="s">
        <v>1368</v>
      </c>
      <c r="F80" s="6"/>
      <c r="G80" s="4" t="s">
        <v>1369</v>
      </c>
      <c r="H80" s="5"/>
      <c r="I80" s="5"/>
      <c r="J80" s="5"/>
      <c r="K80" s="5"/>
      <c r="L80" s="5"/>
      <c r="M80" s="4" t="s">
        <v>1370</v>
      </c>
      <c r="N80" s="5"/>
      <c r="O80" s="5"/>
      <c r="P80" s="5"/>
      <c r="Q80" s="5"/>
      <c r="R80" s="5"/>
      <c r="S80" s="5"/>
      <c r="T80" s="5"/>
      <c r="U80" s="4" t="s">
        <v>1015</v>
      </c>
      <c r="V80" s="5"/>
      <c r="W80" s="5"/>
      <c r="X80" s="5"/>
      <c r="Y80" s="5"/>
      <c r="Z80" s="5"/>
      <c r="AA80" s="5"/>
      <c r="AB80" s="5"/>
      <c r="AC80" s="5"/>
      <c r="AD80" s="5"/>
      <c r="AE80" s="5"/>
      <c r="AF80" s="5"/>
      <c r="AG80" s="4" t="s">
        <v>1371</v>
      </c>
      <c r="AH80" s="5"/>
      <c r="AI80" s="5"/>
      <c r="AJ80" s="5"/>
      <c r="AK80" s="5"/>
      <c r="AL80" s="6"/>
      <c r="AN80" s="241"/>
      <c r="AO80" s="237"/>
      <c r="AP80" s="43" t="s">
        <v>1350</v>
      </c>
      <c r="AR80" s="4" t="s">
        <v>1372</v>
      </c>
    </row>
    <row r="81" spans="1:44">
      <c r="A81" s="10">
        <v>3115</v>
      </c>
      <c r="B81" s="6" t="s">
        <v>1373</v>
      </c>
      <c r="D81" s="8" t="s">
        <v>198</v>
      </c>
      <c r="F81" s="6"/>
      <c r="G81" s="4" t="s">
        <v>1374</v>
      </c>
      <c r="H81" s="5"/>
      <c r="I81" s="5"/>
      <c r="J81" s="5"/>
      <c r="K81" s="5"/>
      <c r="L81" s="5"/>
      <c r="M81" s="4" t="s">
        <v>1375</v>
      </c>
      <c r="N81" s="5"/>
      <c r="O81" s="5"/>
      <c r="P81" s="5"/>
      <c r="Q81" s="5"/>
      <c r="R81" s="5"/>
      <c r="S81" s="5"/>
      <c r="T81" s="5"/>
      <c r="U81" s="4" t="s">
        <v>551</v>
      </c>
      <c r="V81" s="5"/>
      <c r="W81" s="5"/>
      <c r="X81" s="5"/>
      <c r="Y81" s="5"/>
      <c r="Z81" s="5"/>
      <c r="AA81" s="5"/>
      <c r="AB81" s="5"/>
      <c r="AC81" s="5"/>
      <c r="AD81" s="5"/>
      <c r="AE81" s="5"/>
      <c r="AF81" s="5"/>
      <c r="AG81" s="4" t="s">
        <v>1376</v>
      </c>
      <c r="AH81" s="5"/>
      <c r="AI81" s="5"/>
      <c r="AJ81" s="5"/>
      <c r="AK81" s="5"/>
      <c r="AL81" s="6"/>
      <c r="AN81" s="241"/>
      <c r="AO81" s="237"/>
      <c r="AP81" s="43" t="s">
        <v>1355</v>
      </c>
      <c r="AR81" s="4" t="s">
        <v>1377</v>
      </c>
    </row>
    <row r="82" spans="1:44">
      <c r="A82" s="10">
        <v>3117</v>
      </c>
      <c r="B82" s="6" t="s">
        <v>1378</v>
      </c>
      <c r="D82" s="8" t="s">
        <v>194</v>
      </c>
      <c r="F82" s="6"/>
      <c r="G82" s="4" t="s">
        <v>1379</v>
      </c>
      <c r="H82" s="5"/>
      <c r="I82" s="5"/>
      <c r="J82" s="5"/>
      <c r="K82" s="5"/>
      <c r="L82" s="5"/>
      <c r="M82" s="4" t="s">
        <v>1380</v>
      </c>
      <c r="N82" s="5"/>
      <c r="O82" s="5"/>
      <c r="P82" s="5"/>
      <c r="Q82" s="5"/>
      <c r="R82" s="5"/>
      <c r="S82" s="5"/>
      <c r="T82" s="5"/>
      <c r="U82" s="4" t="s">
        <v>1381</v>
      </c>
      <c r="V82" s="5"/>
      <c r="W82" s="5"/>
      <c r="X82" s="5"/>
      <c r="Y82" s="5"/>
      <c r="Z82" s="5"/>
      <c r="AA82" s="5"/>
      <c r="AB82" s="5"/>
      <c r="AC82" s="5"/>
      <c r="AD82" s="5"/>
      <c r="AE82" s="5"/>
      <c r="AF82" s="5"/>
      <c r="AG82" s="4" t="s">
        <v>301</v>
      </c>
      <c r="AH82" s="5"/>
      <c r="AI82" s="5"/>
      <c r="AJ82" s="5"/>
      <c r="AK82" s="5"/>
      <c r="AL82" s="6"/>
      <c r="AN82" s="241"/>
      <c r="AO82" s="237"/>
      <c r="AP82" s="47" t="s">
        <v>1324</v>
      </c>
    </row>
    <row r="83" spans="1:44">
      <c r="A83" s="10">
        <v>3201</v>
      </c>
      <c r="B83" s="6" t="s">
        <v>1382</v>
      </c>
      <c r="D83" s="8" t="s">
        <v>210</v>
      </c>
      <c r="F83" s="6"/>
      <c r="G83" s="4" t="s">
        <v>1383</v>
      </c>
      <c r="H83" s="5"/>
      <c r="I83" s="5"/>
      <c r="J83" s="5"/>
      <c r="K83" s="5"/>
      <c r="L83" s="5"/>
      <c r="M83" s="4" t="s">
        <v>1384</v>
      </c>
      <c r="N83" s="5"/>
      <c r="O83" s="5"/>
      <c r="P83" s="5"/>
      <c r="Q83" s="5"/>
      <c r="R83" s="5"/>
      <c r="S83" s="5"/>
      <c r="T83" s="5"/>
      <c r="U83" s="4" t="s">
        <v>1385</v>
      </c>
      <c r="V83" s="5"/>
      <c r="W83" s="5"/>
      <c r="X83" s="5"/>
      <c r="Y83" s="5"/>
      <c r="Z83" s="5"/>
      <c r="AA83" s="5"/>
      <c r="AB83" s="5"/>
      <c r="AC83" s="5"/>
      <c r="AD83" s="5"/>
      <c r="AE83" s="5"/>
      <c r="AF83" s="5"/>
      <c r="AG83" s="4" t="s">
        <v>1386</v>
      </c>
      <c r="AH83" s="5"/>
      <c r="AI83" s="5"/>
      <c r="AJ83" s="5"/>
      <c r="AK83" s="5"/>
      <c r="AL83" s="6"/>
      <c r="AN83" s="241"/>
      <c r="AO83" s="237"/>
      <c r="AP83" s="47" t="s">
        <v>1361</v>
      </c>
    </row>
    <row r="84" spans="1:44">
      <c r="A84" s="10">
        <v>3204</v>
      </c>
      <c r="B84" s="6" t="s">
        <v>1387</v>
      </c>
      <c r="F84" s="6"/>
      <c r="G84" s="4" t="s">
        <v>1388</v>
      </c>
      <c r="H84" s="5"/>
      <c r="I84" s="5"/>
      <c r="J84" s="5"/>
      <c r="K84" s="5"/>
      <c r="L84" s="5"/>
      <c r="M84" s="4" t="s">
        <v>1389</v>
      </c>
      <c r="N84" s="5"/>
      <c r="O84" s="5"/>
      <c r="P84" s="5"/>
      <c r="Q84" s="5"/>
      <c r="R84" s="5"/>
      <c r="S84" s="5"/>
      <c r="T84" s="5"/>
      <c r="U84" s="4" t="s">
        <v>1390</v>
      </c>
      <c r="V84" s="5"/>
      <c r="W84" s="5"/>
      <c r="X84" s="5"/>
      <c r="Y84" s="5"/>
      <c r="Z84" s="5"/>
      <c r="AA84" s="5"/>
      <c r="AB84" s="5"/>
      <c r="AC84" s="5"/>
      <c r="AD84" s="5"/>
      <c r="AE84" s="5"/>
      <c r="AF84" s="5"/>
      <c r="AG84" s="4" t="s">
        <v>1391</v>
      </c>
      <c r="AH84" s="5"/>
      <c r="AI84" s="5"/>
      <c r="AJ84" s="5"/>
      <c r="AK84" s="5"/>
      <c r="AL84" s="6"/>
      <c r="AN84" s="241"/>
      <c r="AO84" s="237"/>
      <c r="AP84" s="47" t="s">
        <v>1366</v>
      </c>
    </row>
    <row r="85" spans="1:44">
      <c r="A85" s="10">
        <v>3301</v>
      </c>
      <c r="B85" s="6" t="s">
        <v>1392</v>
      </c>
      <c r="F85" s="6"/>
      <c r="G85" s="4" t="s">
        <v>1393</v>
      </c>
      <c r="H85" s="5"/>
      <c r="I85" s="5"/>
      <c r="J85" s="5"/>
      <c r="K85" s="5"/>
      <c r="L85" s="5"/>
      <c r="M85" s="4" t="s">
        <v>1394</v>
      </c>
      <c r="N85" s="5"/>
      <c r="O85" s="5"/>
      <c r="P85" s="5"/>
      <c r="Q85" s="5"/>
      <c r="R85" s="5"/>
      <c r="S85" s="5"/>
      <c r="T85" s="5"/>
      <c r="U85" s="4" t="s">
        <v>1395</v>
      </c>
      <c r="V85" s="5"/>
      <c r="W85" s="5"/>
      <c r="X85" s="5"/>
      <c r="Y85" s="5"/>
      <c r="Z85" s="5"/>
      <c r="AA85" s="5"/>
      <c r="AB85" s="5"/>
      <c r="AC85" s="5"/>
      <c r="AD85" s="5"/>
      <c r="AE85" s="5"/>
      <c r="AF85" s="5"/>
      <c r="AG85" s="4" t="s">
        <v>1396</v>
      </c>
      <c r="AH85" s="5"/>
      <c r="AI85" s="5"/>
      <c r="AJ85" s="5"/>
      <c r="AK85" s="5"/>
      <c r="AL85" s="6"/>
      <c r="AN85" s="242"/>
      <c r="AO85" s="238"/>
      <c r="AP85" s="47" t="s">
        <v>1372</v>
      </c>
    </row>
    <row r="86" spans="1:44" ht="63" customHeight="1">
      <c r="A86" s="10">
        <v>3302</v>
      </c>
      <c r="B86" s="6" t="s">
        <v>1397</v>
      </c>
      <c r="F86" s="6"/>
      <c r="G86" s="4" t="s">
        <v>1398</v>
      </c>
      <c r="H86" s="5"/>
      <c r="I86" s="5"/>
      <c r="J86" s="5"/>
      <c r="K86" s="5"/>
      <c r="L86" s="5"/>
      <c r="M86" s="4" t="s">
        <v>1399</v>
      </c>
      <c r="N86" s="5"/>
      <c r="O86" s="5"/>
      <c r="P86" s="5"/>
      <c r="Q86" s="5"/>
      <c r="R86" s="5"/>
      <c r="S86" s="5"/>
      <c r="T86" s="5"/>
      <c r="U86" s="4" t="s">
        <v>1400</v>
      </c>
      <c r="V86" s="5"/>
      <c r="W86" s="5"/>
      <c r="X86" s="5"/>
      <c r="Y86" s="5"/>
      <c r="Z86" s="5"/>
      <c r="AA86" s="5"/>
      <c r="AB86" s="5"/>
      <c r="AC86" s="5"/>
      <c r="AD86" s="5"/>
      <c r="AE86" s="5"/>
      <c r="AF86" s="5"/>
      <c r="AG86" s="4" t="s">
        <v>1401</v>
      </c>
      <c r="AH86" s="5"/>
      <c r="AI86" s="5"/>
      <c r="AJ86" s="5"/>
      <c r="AK86" s="5"/>
      <c r="AL86" s="6"/>
      <c r="AN86" s="233" t="s">
        <v>312</v>
      </c>
      <c r="AO86" s="236" t="s">
        <v>349</v>
      </c>
      <c r="AP86" s="42" t="s">
        <v>379</v>
      </c>
    </row>
    <row r="87" spans="1:44">
      <c r="A87" s="10">
        <v>3303</v>
      </c>
      <c r="B87" s="6" t="s">
        <v>1402</v>
      </c>
      <c r="F87" s="6"/>
      <c r="G87" s="4" t="s">
        <v>1298</v>
      </c>
      <c r="H87" s="5"/>
      <c r="I87" s="5"/>
      <c r="J87" s="5"/>
      <c r="K87" s="5"/>
      <c r="L87" s="5"/>
      <c r="M87" s="4" t="s">
        <v>1403</v>
      </c>
      <c r="N87" s="5"/>
      <c r="O87" s="5"/>
      <c r="P87" s="5"/>
      <c r="Q87" s="5"/>
      <c r="R87" s="5"/>
      <c r="S87" s="5"/>
      <c r="T87" s="5"/>
      <c r="U87" s="4" t="s">
        <v>1404</v>
      </c>
      <c r="V87" s="5"/>
      <c r="W87" s="5"/>
      <c r="X87" s="5"/>
      <c r="Y87" s="5"/>
      <c r="Z87" s="5"/>
      <c r="AA87" s="5"/>
      <c r="AB87" s="5"/>
      <c r="AC87" s="5"/>
      <c r="AD87" s="5"/>
      <c r="AE87" s="5"/>
      <c r="AF87" s="5"/>
      <c r="AG87" s="4" t="s">
        <v>1405</v>
      </c>
      <c r="AH87" s="5"/>
      <c r="AI87" s="5"/>
      <c r="AJ87" s="5"/>
      <c r="AK87" s="5"/>
      <c r="AL87" s="6"/>
      <c r="AN87" s="234"/>
      <c r="AO87" s="237"/>
      <c r="AP87" s="43" t="s">
        <v>415</v>
      </c>
    </row>
    <row r="88" spans="1:44">
      <c r="A88" s="10">
        <v>4101</v>
      </c>
      <c r="B88" s="6" t="s">
        <v>1406</v>
      </c>
      <c r="F88" s="6"/>
      <c r="G88" s="4" t="s">
        <v>642</v>
      </c>
      <c r="H88" s="5"/>
      <c r="I88" s="5"/>
      <c r="J88" s="5"/>
      <c r="K88" s="5"/>
      <c r="L88" s="5"/>
      <c r="M88" s="4" t="s">
        <v>975</v>
      </c>
      <c r="N88" s="5"/>
      <c r="O88" s="5"/>
      <c r="P88" s="5"/>
      <c r="Q88" s="5"/>
      <c r="R88" s="5"/>
      <c r="S88" s="5"/>
      <c r="T88" s="5"/>
      <c r="U88" s="4" t="s">
        <v>1407</v>
      </c>
      <c r="V88" s="5"/>
      <c r="W88" s="5"/>
      <c r="X88" s="5"/>
      <c r="Y88" s="5"/>
      <c r="Z88" s="5"/>
      <c r="AA88" s="5"/>
      <c r="AB88" s="5"/>
      <c r="AC88" s="5"/>
      <c r="AD88" s="5"/>
      <c r="AE88" s="5"/>
      <c r="AF88" s="5"/>
      <c r="AG88" s="4" t="s">
        <v>718</v>
      </c>
      <c r="AH88" s="5"/>
      <c r="AI88" s="5"/>
      <c r="AJ88" s="5"/>
      <c r="AK88" s="5"/>
      <c r="AL88" s="6"/>
      <c r="AN88" s="234"/>
      <c r="AO88" s="238"/>
      <c r="AP88" s="47" t="s">
        <v>447</v>
      </c>
    </row>
    <row r="89" spans="1:44" ht="16.149999999999999" customHeight="1">
      <c r="A89" s="10">
        <v>4102</v>
      </c>
      <c r="B89" s="6" t="s">
        <v>1408</v>
      </c>
      <c r="F89" s="6"/>
      <c r="G89" s="4" t="s">
        <v>1409</v>
      </c>
      <c r="H89" s="5"/>
      <c r="I89" s="5"/>
      <c r="J89" s="5"/>
      <c r="K89" s="5"/>
      <c r="L89" s="5"/>
      <c r="M89" s="4" t="s">
        <v>1410</v>
      </c>
      <c r="N89" s="5"/>
      <c r="O89" s="5"/>
      <c r="P89" s="5"/>
      <c r="Q89" s="5"/>
      <c r="R89" s="5"/>
      <c r="S89" s="5"/>
      <c r="T89" s="5"/>
      <c r="U89" s="4" t="s">
        <v>1411</v>
      </c>
      <c r="V89" s="5"/>
      <c r="W89" s="5"/>
      <c r="X89" s="5"/>
      <c r="Y89" s="5"/>
      <c r="Z89" s="5"/>
      <c r="AA89" s="5"/>
      <c r="AB89" s="5"/>
      <c r="AC89" s="5"/>
      <c r="AD89" s="5"/>
      <c r="AE89" s="5"/>
      <c r="AF89" s="5"/>
      <c r="AG89" s="4" t="s">
        <v>1412</v>
      </c>
      <c r="AH89" s="5"/>
      <c r="AI89" s="5"/>
      <c r="AJ89" s="5"/>
      <c r="AK89" s="5"/>
      <c r="AL89" s="6"/>
      <c r="AN89" s="234"/>
      <c r="AO89" s="236" t="s">
        <v>384</v>
      </c>
      <c r="AP89" s="42" t="s">
        <v>584</v>
      </c>
    </row>
    <row r="90" spans="1:44">
      <c r="A90" s="10">
        <v>4106</v>
      </c>
      <c r="B90" s="6" t="s">
        <v>1413</v>
      </c>
      <c r="F90" s="6"/>
      <c r="G90" s="4" t="s">
        <v>1414</v>
      </c>
      <c r="H90" s="5"/>
      <c r="I90" s="5"/>
      <c r="J90" s="5"/>
      <c r="K90" s="5"/>
      <c r="L90" s="5"/>
      <c r="M90" s="4" t="s">
        <v>1415</v>
      </c>
      <c r="N90" s="5"/>
      <c r="O90" s="5"/>
      <c r="P90" s="5"/>
      <c r="Q90" s="5"/>
      <c r="R90" s="5"/>
      <c r="S90" s="5"/>
      <c r="T90" s="5"/>
      <c r="U90" s="4" t="s">
        <v>1416</v>
      </c>
      <c r="V90" s="5"/>
      <c r="W90" s="5"/>
      <c r="X90" s="5"/>
      <c r="Y90" s="5"/>
      <c r="Z90" s="5"/>
      <c r="AA90" s="5"/>
      <c r="AB90" s="5"/>
      <c r="AC90" s="5"/>
      <c r="AD90" s="5"/>
      <c r="AE90" s="5"/>
      <c r="AF90" s="5"/>
      <c r="AG90" s="5"/>
      <c r="AH90" s="5"/>
      <c r="AI90" s="5"/>
      <c r="AJ90" s="5"/>
      <c r="AK90" s="5"/>
      <c r="AL90" s="6"/>
      <c r="AN90" s="234"/>
      <c r="AO90" s="237"/>
      <c r="AP90" s="43" t="s">
        <v>610</v>
      </c>
    </row>
    <row r="91" spans="1:44">
      <c r="A91" s="10">
        <v>4107</v>
      </c>
      <c r="B91" s="6" t="s">
        <v>1417</v>
      </c>
      <c r="F91" s="6"/>
      <c r="G91" s="4" t="s">
        <v>1418</v>
      </c>
      <c r="H91" s="5"/>
      <c r="I91" s="5"/>
      <c r="J91" s="5"/>
      <c r="K91" s="5"/>
      <c r="L91" s="5"/>
      <c r="M91" s="4" t="s">
        <v>1419</v>
      </c>
      <c r="N91" s="5"/>
      <c r="O91" s="5"/>
      <c r="P91" s="5"/>
      <c r="Q91" s="5"/>
      <c r="R91" s="5"/>
      <c r="S91" s="5"/>
      <c r="T91" s="5"/>
      <c r="U91" s="4" t="s">
        <v>1420</v>
      </c>
      <c r="V91" s="5"/>
      <c r="W91" s="5"/>
      <c r="X91" s="5"/>
      <c r="Y91" s="5"/>
      <c r="Z91" s="5"/>
      <c r="AA91" s="5"/>
      <c r="AB91" s="5"/>
      <c r="AC91" s="5"/>
      <c r="AD91" s="5"/>
      <c r="AE91" s="5"/>
      <c r="AF91" s="5"/>
      <c r="AG91" s="5"/>
      <c r="AH91" s="5"/>
      <c r="AI91" s="5"/>
      <c r="AJ91" s="5"/>
      <c r="AK91" s="5"/>
      <c r="AL91" s="6"/>
      <c r="AN91" s="234"/>
      <c r="AO91" s="237"/>
      <c r="AP91" s="43" t="s">
        <v>636</v>
      </c>
    </row>
    <row r="92" spans="1:44">
      <c r="A92" s="10">
        <v>4108</v>
      </c>
      <c r="B92" s="6" t="s">
        <v>1421</v>
      </c>
      <c r="F92" s="6"/>
      <c r="G92" s="4" t="s">
        <v>911</v>
      </c>
      <c r="H92" s="5"/>
      <c r="I92" s="5"/>
      <c r="J92" s="5"/>
      <c r="K92" s="5"/>
      <c r="L92" s="5"/>
      <c r="M92" s="4" t="s">
        <v>1422</v>
      </c>
      <c r="N92" s="5"/>
      <c r="O92" s="5"/>
      <c r="P92" s="5"/>
      <c r="Q92" s="5"/>
      <c r="R92" s="5"/>
      <c r="S92" s="5"/>
      <c r="T92" s="5"/>
      <c r="U92" s="4" t="s">
        <v>1423</v>
      </c>
      <c r="V92" s="5"/>
      <c r="W92" s="5"/>
      <c r="X92" s="5"/>
      <c r="Y92" s="5"/>
      <c r="Z92" s="5"/>
      <c r="AA92" s="5"/>
      <c r="AB92" s="5"/>
      <c r="AC92" s="5"/>
      <c r="AD92" s="5"/>
      <c r="AE92" s="5"/>
      <c r="AF92" s="5"/>
      <c r="AG92" s="5"/>
      <c r="AH92" s="5"/>
      <c r="AI92" s="5"/>
      <c r="AJ92" s="5"/>
      <c r="AK92" s="5"/>
      <c r="AL92" s="6"/>
      <c r="AN92" s="235"/>
      <c r="AO92" s="239"/>
      <c r="AP92" s="44" t="s">
        <v>659</v>
      </c>
    </row>
    <row r="93" spans="1:44">
      <c r="A93" s="10">
        <v>4109</v>
      </c>
      <c r="B93" s="6" t="s">
        <v>1424</v>
      </c>
      <c r="F93" s="6"/>
      <c r="G93" s="4" t="s">
        <v>551</v>
      </c>
      <c r="H93" s="5"/>
      <c r="I93" s="5"/>
      <c r="J93" s="5"/>
      <c r="K93" s="5"/>
      <c r="L93" s="5"/>
      <c r="M93" s="4" t="s">
        <v>1425</v>
      </c>
      <c r="N93" s="5"/>
      <c r="O93" s="5"/>
      <c r="P93" s="5"/>
      <c r="Q93" s="5"/>
      <c r="R93" s="5"/>
      <c r="S93" s="5"/>
      <c r="T93" s="5"/>
      <c r="U93" s="4" t="s">
        <v>1426</v>
      </c>
      <c r="V93" s="5"/>
      <c r="W93" s="5"/>
      <c r="X93" s="5"/>
      <c r="Y93" s="5"/>
      <c r="Z93" s="5"/>
      <c r="AA93" s="5"/>
      <c r="AB93" s="5"/>
      <c r="AC93" s="5"/>
      <c r="AD93" s="5"/>
      <c r="AE93" s="5"/>
      <c r="AF93" s="5"/>
      <c r="AG93" s="5"/>
      <c r="AH93" s="5"/>
      <c r="AI93" s="5"/>
      <c r="AJ93" s="5"/>
      <c r="AK93" s="5"/>
      <c r="AL93" s="6"/>
      <c r="AP93" s="4" t="s">
        <v>1377</v>
      </c>
    </row>
    <row r="94" spans="1:44">
      <c r="A94" s="10">
        <v>4110</v>
      </c>
      <c r="B94" s="6" t="s">
        <v>1427</v>
      </c>
      <c r="F94" s="6"/>
      <c r="G94" s="4" t="s">
        <v>1428</v>
      </c>
      <c r="H94" s="5"/>
      <c r="I94" s="5"/>
      <c r="J94" s="5"/>
      <c r="K94" s="5"/>
      <c r="L94" s="5"/>
      <c r="M94" s="4" t="s">
        <v>1429</v>
      </c>
      <c r="N94" s="5"/>
      <c r="O94" s="5"/>
      <c r="P94" s="5"/>
      <c r="Q94" s="5"/>
      <c r="R94" s="5"/>
      <c r="S94" s="5"/>
      <c r="T94" s="5"/>
      <c r="U94" s="4" t="s">
        <v>1430</v>
      </c>
      <c r="V94" s="5"/>
      <c r="W94" s="5"/>
      <c r="X94" s="5"/>
      <c r="Y94" s="5"/>
      <c r="Z94" s="5"/>
      <c r="AA94" s="5"/>
      <c r="AB94" s="5"/>
      <c r="AC94" s="5"/>
      <c r="AD94" s="5"/>
      <c r="AE94" s="5"/>
      <c r="AF94" s="5"/>
      <c r="AG94" s="5"/>
      <c r="AH94" s="5"/>
      <c r="AI94" s="5"/>
      <c r="AJ94" s="5"/>
      <c r="AK94" s="5"/>
      <c r="AL94" s="6"/>
    </row>
    <row r="95" spans="1:44">
      <c r="A95" s="10">
        <v>4111</v>
      </c>
      <c r="B95" s="6" t="s">
        <v>1431</v>
      </c>
      <c r="F95" s="6"/>
      <c r="G95" s="4" t="s">
        <v>1432</v>
      </c>
      <c r="H95" s="5"/>
      <c r="I95" s="5"/>
      <c r="J95" s="5"/>
      <c r="K95" s="5"/>
      <c r="L95" s="5"/>
      <c r="M95" s="4" t="s">
        <v>1433</v>
      </c>
      <c r="N95" s="5"/>
      <c r="O95" s="5"/>
      <c r="P95" s="5"/>
      <c r="Q95" s="5"/>
      <c r="R95" s="5"/>
      <c r="S95" s="5"/>
      <c r="T95" s="5"/>
      <c r="U95" s="4" t="s">
        <v>1434</v>
      </c>
      <c r="V95" s="5"/>
      <c r="W95" s="5"/>
      <c r="X95" s="5"/>
      <c r="Y95" s="5"/>
      <c r="Z95" s="5"/>
      <c r="AA95" s="5"/>
      <c r="AB95" s="5"/>
      <c r="AC95" s="5"/>
      <c r="AD95" s="5"/>
      <c r="AE95" s="5"/>
      <c r="AF95" s="5"/>
      <c r="AG95" s="5"/>
      <c r="AH95" s="5"/>
      <c r="AI95" s="5"/>
      <c r="AJ95" s="5"/>
      <c r="AK95" s="5"/>
      <c r="AL95" s="6"/>
    </row>
    <row r="96" spans="1:44">
      <c r="A96" s="10">
        <v>4112</v>
      </c>
      <c r="B96" s="6" t="s">
        <v>1435</v>
      </c>
      <c r="F96" s="6"/>
      <c r="G96" s="4" t="s">
        <v>1436</v>
      </c>
      <c r="H96" s="5"/>
      <c r="I96" s="5"/>
      <c r="J96" s="5"/>
      <c r="K96" s="5"/>
      <c r="L96" s="5"/>
      <c r="M96" s="4" t="s">
        <v>1437</v>
      </c>
      <c r="N96" s="5"/>
      <c r="O96" s="5"/>
      <c r="P96" s="5"/>
      <c r="Q96" s="5"/>
      <c r="R96" s="5"/>
      <c r="S96" s="5"/>
      <c r="T96" s="5"/>
      <c r="U96" s="4" t="s">
        <v>1438</v>
      </c>
      <c r="V96" s="5"/>
      <c r="W96" s="5"/>
      <c r="X96" s="5"/>
      <c r="Y96" s="5"/>
      <c r="Z96" s="5"/>
      <c r="AA96" s="5"/>
      <c r="AB96" s="5"/>
      <c r="AC96" s="5"/>
      <c r="AD96" s="5"/>
      <c r="AE96" s="5"/>
      <c r="AF96" s="5"/>
      <c r="AG96" s="5"/>
      <c r="AH96" s="5"/>
      <c r="AI96" s="5"/>
      <c r="AJ96" s="5"/>
      <c r="AK96" s="5"/>
      <c r="AL96" s="6"/>
    </row>
    <row r="97" spans="1:42">
      <c r="A97" s="10">
        <v>9927</v>
      </c>
      <c r="B97" s="6" t="s">
        <v>1439</v>
      </c>
      <c r="F97" s="6"/>
      <c r="G97" s="4" t="s">
        <v>1110</v>
      </c>
      <c r="H97" s="5"/>
      <c r="I97" s="5"/>
      <c r="J97" s="5"/>
      <c r="K97" s="5"/>
      <c r="L97" s="5"/>
      <c r="M97" s="4" t="s">
        <v>1440</v>
      </c>
      <c r="N97" s="5"/>
      <c r="O97" s="5"/>
      <c r="P97" s="5"/>
      <c r="Q97" s="5"/>
      <c r="R97" s="5"/>
      <c r="S97" s="5"/>
      <c r="T97" s="5"/>
      <c r="U97" s="4" t="s">
        <v>1441</v>
      </c>
      <c r="V97" s="5"/>
      <c r="W97" s="5"/>
      <c r="X97" s="5"/>
      <c r="Y97" s="5"/>
      <c r="Z97" s="5"/>
      <c r="AA97" s="5"/>
      <c r="AB97" s="5"/>
      <c r="AC97" s="5"/>
      <c r="AD97" s="5"/>
      <c r="AE97" s="5"/>
      <c r="AF97" s="5"/>
      <c r="AG97" s="5"/>
      <c r="AH97" s="5"/>
      <c r="AI97" s="5"/>
      <c r="AJ97" s="5"/>
      <c r="AK97" s="5"/>
      <c r="AL97" s="6"/>
      <c r="AO97" s="64" t="s">
        <v>1442</v>
      </c>
      <c r="AP97" s="65"/>
    </row>
    <row r="98" spans="1:42">
      <c r="A98" s="10">
        <v>9929</v>
      </c>
      <c r="B98" s="6" t="s">
        <v>1443</v>
      </c>
      <c r="F98" s="6"/>
      <c r="G98" s="4" t="s">
        <v>1444</v>
      </c>
      <c r="H98" s="5"/>
      <c r="I98" s="5"/>
      <c r="J98" s="5"/>
      <c r="K98" s="5"/>
      <c r="L98" s="5"/>
      <c r="M98" s="4" t="s">
        <v>1445</v>
      </c>
      <c r="N98" s="5"/>
      <c r="O98" s="5"/>
      <c r="P98" s="5"/>
      <c r="Q98" s="5"/>
      <c r="R98" s="5"/>
      <c r="S98" s="5"/>
      <c r="T98" s="5"/>
      <c r="U98" s="4" t="s">
        <v>1446</v>
      </c>
      <c r="V98" s="5"/>
      <c r="W98" s="5"/>
      <c r="X98" s="5"/>
      <c r="Y98" s="5"/>
      <c r="Z98" s="5"/>
      <c r="AA98" s="5"/>
      <c r="AB98" s="5"/>
      <c r="AC98" s="5"/>
      <c r="AD98" s="5"/>
      <c r="AE98" s="5"/>
      <c r="AF98" s="5"/>
      <c r="AG98" s="5"/>
      <c r="AH98" s="5"/>
      <c r="AI98" s="5"/>
      <c r="AJ98" s="5"/>
      <c r="AK98" s="5"/>
      <c r="AL98" s="6"/>
      <c r="AO98" s="68" t="s">
        <v>345</v>
      </c>
      <c r="AP98" s="68" t="s">
        <v>345</v>
      </c>
    </row>
    <row r="99" spans="1:42" ht="11.45" customHeight="1">
      <c r="F99" s="6"/>
      <c r="G99" s="4" t="s">
        <v>1447</v>
      </c>
      <c r="H99" s="5"/>
      <c r="I99" s="5"/>
      <c r="J99" s="5"/>
      <c r="K99" s="5"/>
      <c r="L99" s="5"/>
      <c r="M99" s="4" t="s">
        <v>1448</v>
      </c>
      <c r="N99" s="5"/>
      <c r="O99" s="5"/>
      <c r="P99" s="5"/>
      <c r="Q99" s="5"/>
      <c r="R99" s="5"/>
      <c r="S99" s="5"/>
      <c r="T99" s="5"/>
      <c r="U99" s="4" t="s">
        <v>1449</v>
      </c>
      <c r="V99" s="5"/>
      <c r="W99" s="5"/>
      <c r="X99" s="5"/>
      <c r="Y99" s="5"/>
      <c r="Z99" s="5"/>
      <c r="AA99" s="5"/>
      <c r="AB99" s="5"/>
      <c r="AC99" s="5"/>
      <c r="AD99" s="5"/>
      <c r="AE99" s="5"/>
      <c r="AF99" s="5"/>
      <c r="AG99" s="5"/>
      <c r="AH99" s="5"/>
      <c r="AI99" s="5"/>
      <c r="AJ99" s="5"/>
      <c r="AK99" s="5"/>
      <c r="AL99" s="6"/>
      <c r="AO99" s="68" t="s">
        <v>380</v>
      </c>
      <c r="AP99" s="68" t="s">
        <v>380</v>
      </c>
    </row>
    <row r="100" spans="1:42">
      <c r="F100" s="6"/>
      <c r="G100" s="4" t="s">
        <v>1450</v>
      </c>
      <c r="H100" s="5"/>
      <c r="I100" s="5"/>
      <c r="J100" s="5"/>
      <c r="K100" s="5"/>
      <c r="L100" s="5"/>
      <c r="M100" s="4" t="s">
        <v>1451</v>
      </c>
      <c r="N100" s="5"/>
      <c r="O100" s="5"/>
      <c r="P100" s="5"/>
      <c r="Q100" s="5"/>
      <c r="R100" s="5"/>
      <c r="S100" s="5"/>
      <c r="T100" s="5"/>
      <c r="U100" s="4" t="s">
        <v>1452</v>
      </c>
      <c r="V100" s="5"/>
      <c r="W100" s="5"/>
      <c r="X100" s="5"/>
      <c r="Y100" s="5"/>
      <c r="Z100" s="5"/>
      <c r="AA100" s="5"/>
      <c r="AB100" s="5"/>
      <c r="AC100" s="5"/>
      <c r="AD100" s="5"/>
      <c r="AE100" s="5"/>
      <c r="AF100" s="5"/>
      <c r="AG100" s="5"/>
      <c r="AH100" s="5"/>
      <c r="AI100" s="5"/>
      <c r="AJ100" s="5"/>
      <c r="AK100" s="5"/>
      <c r="AL100" s="6"/>
      <c r="AO100" s="68" t="s">
        <v>347</v>
      </c>
      <c r="AP100" s="68" t="s">
        <v>347</v>
      </c>
    </row>
    <row r="101" spans="1:42">
      <c r="F101" s="6"/>
      <c r="G101" s="4" t="s">
        <v>1453</v>
      </c>
      <c r="H101" s="5"/>
      <c r="I101" s="5"/>
      <c r="J101" s="5"/>
      <c r="K101" s="5"/>
      <c r="L101" s="5"/>
      <c r="M101" s="4" t="s">
        <v>1454</v>
      </c>
      <c r="N101" s="5"/>
      <c r="O101" s="5"/>
      <c r="P101" s="5"/>
      <c r="Q101" s="5"/>
      <c r="R101" s="5"/>
      <c r="S101" s="5"/>
      <c r="T101" s="5"/>
      <c r="U101" s="4" t="s">
        <v>1455</v>
      </c>
      <c r="V101" s="5"/>
      <c r="W101" s="5"/>
      <c r="X101" s="5"/>
      <c r="Y101" s="5"/>
      <c r="Z101" s="5"/>
      <c r="AA101" s="5"/>
      <c r="AB101" s="5"/>
      <c r="AC101" s="5"/>
      <c r="AD101" s="5"/>
      <c r="AE101" s="5"/>
      <c r="AF101" s="5"/>
      <c r="AG101" s="5"/>
      <c r="AH101" s="5"/>
      <c r="AI101" s="5"/>
      <c r="AJ101" s="5"/>
      <c r="AK101" s="5"/>
      <c r="AL101" s="6"/>
      <c r="AO101" s="68" t="s">
        <v>381</v>
      </c>
      <c r="AP101" s="68" t="s">
        <v>381</v>
      </c>
    </row>
    <row r="102" spans="1:42">
      <c r="A102" s="9" t="s">
        <v>1456</v>
      </c>
      <c r="B102" s="9" t="s">
        <v>1457</v>
      </c>
      <c r="F102" s="6"/>
      <c r="G102" s="4" t="s">
        <v>1458</v>
      </c>
      <c r="H102" s="5"/>
      <c r="I102" s="5"/>
      <c r="J102" s="5"/>
      <c r="K102" s="5"/>
      <c r="L102" s="5"/>
      <c r="M102" s="4" t="s">
        <v>1459</v>
      </c>
      <c r="N102" s="5"/>
      <c r="O102" s="5"/>
      <c r="P102" s="5"/>
      <c r="Q102" s="5"/>
      <c r="R102" s="5"/>
      <c r="S102" s="5"/>
      <c r="T102" s="5"/>
      <c r="U102" s="4" t="s">
        <v>1460</v>
      </c>
      <c r="V102" s="5"/>
      <c r="W102" s="5"/>
      <c r="X102" s="5"/>
      <c r="Y102" s="5"/>
      <c r="Z102" s="5"/>
      <c r="AA102" s="5"/>
      <c r="AB102" s="5"/>
      <c r="AC102" s="5"/>
      <c r="AD102" s="5"/>
      <c r="AE102" s="5"/>
      <c r="AF102" s="5"/>
      <c r="AG102" s="5"/>
      <c r="AH102" s="5"/>
      <c r="AI102" s="5"/>
      <c r="AJ102" s="5"/>
      <c r="AK102" s="5"/>
      <c r="AL102" s="6"/>
      <c r="AO102" s="68" t="s">
        <v>190</v>
      </c>
      <c r="AP102" s="68" t="s">
        <v>190</v>
      </c>
    </row>
    <row r="103" spans="1:42" ht="11.25" customHeight="1">
      <c r="A103" s="25" t="s">
        <v>1461</v>
      </c>
      <c r="B103" s="25" t="s">
        <v>1462</v>
      </c>
      <c r="D103" s="40" t="s">
        <v>246</v>
      </c>
      <c r="F103" s="6"/>
      <c r="G103" s="4" t="s">
        <v>1245</v>
      </c>
      <c r="H103" s="5"/>
      <c r="I103" s="5"/>
      <c r="J103" s="5"/>
      <c r="K103" s="5"/>
      <c r="L103" s="5"/>
      <c r="M103" s="4" t="s">
        <v>1463</v>
      </c>
      <c r="N103" s="5"/>
      <c r="O103" s="5"/>
      <c r="P103" s="5"/>
      <c r="Q103" s="5"/>
      <c r="R103" s="5"/>
      <c r="S103" s="5"/>
      <c r="T103" s="5"/>
      <c r="U103" s="4" t="s">
        <v>1464</v>
      </c>
      <c r="V103" s="5"/>
      <c r="W103" s="5"/>
      <c r="X103" s="5"/>
      <c r="Y103" s="5"/>
      <c r="Z103" s="5"/>
      <c r="AA103" s="5"/>
      <c r="AB103" s="5"/>
      <c r="AC103" s="5"/>
      <c r="AD103" s="5"/>
      <c r="AE103" s="5"/>
      <c r="AF103" s="5"/>
      <c r="AG103" s="5"/>
      <c r="AH103" s="5"/>
      <c r="AI103" s="5"/>
      <c r="AJ103" s="5"/>
      <c r="AK103" s="5"/>
      <c r="AL103" s="6"/>
      <c r="AO103" s="68" t="s">
        <v>382</v>
      </c>
      <c r="AP103" s="68" t="s">
        <v>382</v>
      </c>
    </row>
    <row r="104" spans="1:42">
      <c r="A104" s="25" t="s">
        <v>193</v>
      </c>
      <c r="B104" s="25" t="s">
        <v>195</v>
      </c>
      <c r="D104" s="8" t="s">
        <v>1465</v>
      </c>
      <c r="F104" s="6"/>
      <c r="G104" s="4" t="s">
        <v>1466</v>
      </c>
      <c r="H104" s="5"/>
      <c r="I104" s="5"/>
      <c r="J104" s="5"/>
      <c r="K104" s="5"/>
      <c r="L104" s="5"/>
      <c r="M104" s="4" t="s">
        <v>1467</v>
      </c>
      <c r="N104" s="5"/>
      <c r="O104" s="5"/>
      <c r="P104" s="5"/>
      <c r="Q104" s="5"/>
      <c r="R104" s="5"/>
      <c r="S104" s="5"/>
      <c r="T104" s="5"/>
      <c r="U104" s="4" t="s">
        <v>1468</v>
      </c>
      <c r="V104" s="5"/>
      <c r="W104" s="5"/>
      <c r="X104" s="5"/>
      <c r="Y104" s="5"/>
      <c r="Z104" s="5"/>
      <c r="AA104" s="5"/>
      <c r="AB104" s="5"/>
      <c r="AC104" s="5"/>
      <c r="AD104" s="5"/>
      <c r="AE104" s="5"/>
      <c r="AF104" s="5"/>
      <c r="AG104" s="5"/>
      <c r="AH104" s="5"/>
      <c r="AI104" s="5"/>
      <c r="AJ104" s="5"/>
      <c r="AK104" s="5"/>
      <c r="AL104" s="6"/>
      <c r="AO104" s="68" t="s">
        <v>416</v>
      </c>
      <c r="AP104" s="68" t="s">
        <v>416</v>
      </c>
    </row>
    <row r="105" spans="1:42">
      <c r="A105" s="25" t="s">
        <v>200</v>
      </c>
      <c r="B105" s="25" t="s">
        <v>201</v>
      </c>
      <c r="D105" s="8" t="s">
        <v>203</v>
      </c>
      <c r="F105" s="6"/>
      <c r="G105" s="4" t="s">
        <v>1469</v>
      </c>
      <c r="H105" s="5"/>
      <c r="I105" s="5"/>
      <c r="J105" s="5"/>
      <c r="K105" s="5"/>
      <c r="L105" s="5"/>
      <c r="M105" s="4" t="s">
        <v>1470</v>
      </c>
      <c r="N105" s="5"/>
      <c r="O105" s="5"/>
      <c r="P105" s="5"/>
      <c r="Q105" s="5"/>
      <c r="R105" s="5"/>
      <c r="S105" s="5"/>
      <c r="T105" s="5"/>
      <c r="U105" s="4" t="s">
        <v>1471</v>
      </c>
      <c r="V105" s="5"/>
      <c r="W105" s="5"/>
      <c r="X105" s="5"/>
      <c r="Y105" s="5"/>
      <c r="Z105" s="5"/>
      <c r="AA105" s="5"/>
      <c r="AB105" s="5"/>
      <c r="AC105" s="5"/>
      <c r="AD105" s="5"/>
      <c r="AE105" s="5"/>
      <c r="AF105" s="5"/>
      <c r="AG105" s="5"/>
      <c r="AH105" s="5"/>
      <c r="AI105" s="5"/>
      <c r="AJ105" s="5"/>
      <c r="AK105" s="5"/>
      <c r="AL105" s="6"/>
      <c r="AO105" s="67" t="s">
        <v>348</v>
      </c>
      <c r="AP105" s="67" t="s">
        <v>348</v>
      </c>
    </row>
    <row r="106" spans="1:42" ht="11.45" customHeight="1">
      <c r="A106" s="25" t="s">
        <v>204</v>
      </c>
      <c r="B106" s="25" t="s">
        <v>205</v>
      </c>
      <c r="D106" s="8" t="s">
        <v>191</v>
      </c>
      <c r="F106" s="6"/>
      <c r="G106" s="4" t="s">
        <v>1472</v>
      </c>
      <c r="H106" s="5"/>
      <c r="I106" s="5"/>
      <c r="J106" s="5"/>
      <c r="K106" s="5"/>
      <c r="L106" s="5"/>
      <c r="M106" s="4" t="s">
        <v>1473</v>
      </c>
      <c r="N106" s="5"/>
      <c r="O106" s="5"/>
      <c r="P106" s="5"/>
      <c r="Q106" s="5"/>
      <c r="R106" s="5"/>
      <c r="S106" s="5"/>
      <c r="T106" s="5"/>
      <c r="U106" s="4" t="s">
        <v>1474</v>
      </c>
      <c r="V106" s="5"/>
      <c r="W106" s="5"/>
      <c r="X106" s="5"/>
      <c r="Y106" s="5"/>
      <c r="Z106" s="5"/>
      <c r="AA106" s="5"/>
      <c r="AB106" s="5"/>
      <c r="AC106" s="5"/>
      <c r="AD106" s="5"/>
      <c r="AE106" s="5"/>
      <c r="AF106" s="5"/>
      <c r="AG106" s="5"/>
      <c r="AH106" s="5"/>
      <c r="AI106" s="5"/>
      <c r="AJ106" s="5"/>
      <c r="AK106" s="5"/>
      <c r="AL106" s="6"/>
      <c r="AO106" s="67" t="s">
        <v>383</v>
      </c>
      <c r="AP106" s="67" t="s">
        <v>383</v>
      </c>
    </row>
    <row r="107" spans="1:42">
      <c r="B107" s="25"/>
      <c r="D107" s="8" t="s">
        <v>1475</v>
      </c>
      <c r="F107" s="6"/>
      <c r="G107" s="4" t="s">
        <v>1476</v>
      </c>
      <c r="H107" s="5"/>
      <c r="I107" s="5"/>
      <c r="J107" s="5"/>
      <c r="K107" s="5"/>
      <c r="L107" s="5"/>
      <c r="M107" s="4" t="s">
        <v>1477</v>
      </c>
      <c r="N107" s="5"/>
      <c r="O107" s="5"/>
      <c r="P107" s="5"/>
      <c r="Q107" s="5"/>
      <c r="R107" s="5"/>
      <c r="S107" s="5"/>
      <c r="T107" s="5"/>
      <c r="U107" s="4" t="s">
        <v>1478</v>
      </c>
      <c r="V107" s="5"/>
      <c r="W107" s="5"/>
      <c r="X107" s="5"/>
      <c r="Y107" s="5"/>
      <c r="Z107" s="5"/>
      <c r="AA107" s="5"/>
      <c r="AB107" s="5"/>
      <c r="AC107" s="5"/>
      <c r="AD107" s="5"/>
      <c r="AE107" s="5"/>
      <c r="AF107" s="5"/>
      <c r="AG107" s="5"/>
      <c r="AH107" s="5"/>
      <c r="AI107" s="5"/>
      <c r="AJ107" s="5"/>
      <c r="AK107" s="5"/>
      <c r="AL107" s="6"/>
      <c r="AO107" s="67" t="s">
        <v>417</v>
      </c>
      <c r="AP107" s="67" t="s">
        <v>417</v>
      </c>
    </row>
    <row r="108" spans="1:42" ht="22.5">
      <c r="D108" s="8" t="s">
        <v>1479</v>
      </c>
      <c r="F108" s="6"/>
      <c r="G108" s="4" t="s">
        <v>1480</v>
      </c>
      <c r="H108" s="5"/>
      <c r="I108" s="5"/>
      <c r="J108" s="5"/>
      <c r="K108" s="5"/>
      <c r="L108" s="5"/>
      <c r="M108" s="4" t="s">
        <v>1481</v>
      </c>
      <c r="N108" s="5"/>
      <c r="O108" s="5"/>
      <c r="P108" s="5"/>
      <c r="Q108" s="5"/>
      <c r="R108" s="5"/>
      <c r="S108" s="5"/>
      <c r="T108" s="5"/>
      <c r="U108" s="4" t="s">
        <v>1482</v>
      </c>
      <c r="V108" s="5"/>
      <c r="W108" s="5"/>
      <c r="X108" s="5"/>
      <c r="Y108" s="5"/>
      <c r="Z108" s="5"/>
      <c r="AA108" s="5"/>
      <c r="AB108" s="5"/>
      <c r="AC108" s="5"/>
      <c r="AD108" s="5"/>
      <c r="AE108" s="5"/>
      <c r="AF108" s="5"/>
      <c r="AG108" s="5"/>
      <c r="AH108" s="5"/>
      <c r="AI108" s="5"/>
      <c r="AJ108" s="5"/>
      <c r="AK108" s="5"/>
      <c r="AL108" s="6"/>
      <c r="AO108" s="67" t="s">
        <v>349</v>
      </c>
      <c r="AP108" s="67" t="s">
        <v>349</v>
      </c>
    </row>
    <row r="109" spans="1:42" ht="22.5">
      <c r="B109" s="9" t="s">
        <v>1483</v>
      </c>
      <c r="D109" s="8" t="s">
        <v>207</v>
      </c>
      <c r="F109" s="6"/>
      <c r="G109" s="4" t="s">
        <v>1484</v>
      </c>
      <c r="H109" s="5"/>
      <c r="I109" s="5"/>
      <c r="J109" s="5"/>
      <c r="K109" s="5"/>
      <c r="L109" s="5"/>
      <c r="M109" s="4" t="s">
        <v>1485</v>
      </c>
      <c r="N109" s="5"/>
      <c r="O109" s="5"/>
      <c r="P109" s="5"/>
      <c r="Q109" s="5"/>
      <c r="R109" s="5"/>
      <c r="S109" s="5"/>
      <c r="T109" s="5"/>
      <c r="U109" s="4" t="s">
        <v>1486</v>
      </c>
      <c r="V109" s="5"/>
      <c r="W109" s="5"/>
      <c r="X109" s="5"/>
      <c r="Y109" s="5"/>
      <c r="Z109" s="5"/>
      <c r="AA109" s="5"/>
      <c r="AB109" s="5"/>
      <c r="AC109" s="5"/>
      <c r="AD109" s="5"/>
      <c r="AE109" s="5"/>
      <c r="AF109" s="5"/>
      <c r="AG109" s="5"/>
      <c r="AH109" s="5"/>
      <c r="AI109" s="5"/>
      <c r="AJ109" s="5"/>
      <c r="AK109" s="5"/>
      <c r="AL109" s="6"/>
      <c r="AO109" s="67" t="s">
        <v>384</v>
      </c>
      <c r="AP109" s="67" t="s">
        <v>384</v>
      </c>
    </row>
    <row r="110" spans="1:42">
      <c r="B110" s="4" t="s">
        <v>346</v>
      </c>
      <c r="D110" s="8" t="s">
        <v>209</v>
      </c>
      <c r="F110" s="6"/>
      <c r="G110" s="4" t="s">
        <v>1487</v>
      </c>
      <c r="H110" s="5"/>
      <c r="I110" s="5"/>
      <c r="J110" s="5"/>
      <c r="K110" s="5"/>
      <c r="L110" s="5"/>
      <c r="M110" s="4" t="s">
        <v>1488</v>
      </c>
      <c r="N110" s="5"/>
      <c r="O110" s="5"/>
      <c r="P110" s="5"/>
      <c r="Q110" s="5"/>
      <c r="R110" s="5"/>
      <c r="S110" s="5"/>
      <c r="T110" s="5"/>
      <c r="U110" s="4" t="s">
        <v>1489</v>
      </c>
      <c r="V110" s="5"/>
      <c r="W110" s="5"/>
      <c r="X110" s="5"/>
      <c r="Y110" s="5"/>
      <c r="Z110" s="5"/>
      <c r="AA110" s="5"/>
      <c r="AB110" s="5"/>
      <c r="AC110" s="5"/>
      <c r="AD110" s="5"/>
      <c r="AE110" s="5"/>
      <c r="AF110" s="5"/>
      <c r="AG110" s="5"/>
      <c r="AH110" s="5"/>
      <c r="AI110" s="5"/>
      <c r="AJ110" s="5"/>
      <c r="AK110" s="5"/>
      <c r="AL110" s="6"/>
      <c r="AP110" s="67" t="s">
        <v>1490</v>
      </c>
    </row>
    <row r="111" spans="1:42" ht="11.45" customHeight="1">
      <c r="B111" s="4" t="s">
        <v>379</v>
      </c>
      <c r="D111" s="8" t="s">
        <v>1491</v>
      </c>
      <c r="F111" s="6"/>
      <c r="G111" s="4" t="s">
        <v>1492</v>
      </c>
      <c r="H111" s="5"/>
      <c r="I111" s="5"/>
      <c r="J111" s="5"/>
      <c r="K111" s="5"/>
      <c r="L111" s="5"/>
      <c r="M111" s="4" t="s">
        <v>1493</v>
      </c>
      <c r="N111" s="5"/>
      <c r="O111" s="5"/>
      <c r="P111" s="5"/>
      <c r="Q111" s="5"/>
      <c r="R111" s="5"/>
      <c r="S111" s="5"/>
      <c r="T111" s="5"/>
      <c r="U111" s="4" t="s">
        <v>1494</v>
      </c>
      <c r="V111" s="5"/>
      <c r="W111" s="5"/>
      <c r="X111" s="5"/>
      <c r="Y111" s="5"/>
      <c r="Z111" s="5"/>
      <c r="AA111" s="5"/>
      <c r="AB111" s="5"/>
      <c r="AC111" s="5"/>
      <c r="AD111" s="5"/>
      <c r="AE111" s="5"/>
      <c r="AF111" s="5"/>
      <c r="AG111" s="5"/>
      <c r="AH111" s="5"/>
      <c r="AI111" s="5"/>
      <c r="AJ111" s="5"/>
      <c r="AK111" s="5"/>
      <c r="AL111" s="6"/>
    </row>
    <row r="112" spans="1:42">
      <c r="B112" s="4" t="s">
        <v>415</v>
      </c>
      <c r="F112" s="6"/>
      <c r="G112" s="4" t="s">
        <v>1495</v>
      </c>
      <c r="H112" s="5"/>
      <c r="I112" s="5"/>
      <c r="J112" s="5"/>
      <c r="K112" s="5"/>
      <c r="L112" s="5"/>
      <c r="M112" s="4" t="s">
        <v>1496</v>
      </c>
      <c r="N112" s="5"/>
      <c r="O112" s="5"/>
      <c r="P112" s="5"/>
      <c r="Q112" s="5"/>
      <c r="R112" s="5"/>
      <c r="S112" s="5"/>
      <c r="T112" s="5"/>
      <c r="U112" s="4" t="s">
        <v>1497</v>
      </c>
      <c r="V112" s="5"/>
      <c r="W112" s="5"/>
      <c r="X112" s="5"/>
      <c r="Y112" s="5"/>
      <c r="Z112" s="5"/>
      <c r="AA112" s="5"/>
      <c r="AB112" s="5"/>
      <c r="AC112" s="5"/>
      <c r="AD112" s="5"/>
      <c r="AE112" s="5"/>
      <c r="AF112" s="5"/>
      <c r="AG112" s="5"/>
      <c r="AH112" s="5"/>
      <c r="AI112" s="5"/>
      <c r="AJ112" s="5"/>
      <c r="AK112" s="5"/>
      <c r="AL112" s="6"/>
    </row>
    <row r="113" spans="2:38">
      <c r="B113" s="4" t="s">
        <v>447</v>
      </c>
      <c r="D113" s="41"/>
      <c r="F113" s="6"/>
      <c r="G113" s="4" t="s">
        <v>1498</v>
      </c>
      <c r="H113" s="5"/>
      <c r="I113" s="5"/>
      <c r="J113" s="5"/>
      <c r="K113" s="5"/>
      <c r="L113" s="5"/>
      <c r="M113" s="4" t="s">
        <v>1499</v>
      </c>
      <c r="N113" s="5"/>
      <c r="O113" s="5"/>
      <c r="P113" s="5"/>
      <c r="Q113" s="5"/>
      <c r="R113" s="5"/>
      <c r="S113" s="5"/>
      <c r="T113" s="5"/>
      <c r="U113" s="4" t="s">
        <v>1500</v>
      </c>
      <c r="V113" s="5"/>
      <c r="W113" s="5"/>
      <c r="X113" s="5"/>
      <c r="Y113" s="5"/>
      <c r="Z113" s="5"/>
      <c r="AA113" s="5"/>
      <c r="AB113" s="5"/>
      <c r="AC113" s="5"/>
      <c r="AD113" s="5"/>
      <c r="AE113" s="5"/>
      <c r="AF113" s="5"/>
      <c r="AG113" s="5"/>
      <c r="AH113" s="5"/>
      <c r="AI113" s="5"/>
      <c r="AJ113" s="5"/>
      <c r="AK113" s="5"/>
      <c r="AL113" s="6"/>
    </row>
    <row r="114" spans="2:38">
      <c r="B114" s="4" t="s">
        <v>346</v>
      </c>
      <c r="D114" s="41"/>
      <c r="F114" s="6"/>
      <c r="G114" s="4" t="s">
        <v>1084</v>
      </c>
      <c r="H114" s="5"/>
      <c r="I114" s="5"/>
      <c r="J114" s="5"/>
      <c r="K114" s="5"/>
      <c r="L114" s="5"/>
      <c r="M114" s="4" t="s">
        <v>1501</v>
      </c>
      <c r="N114" s="5"/>
      <c r="O114" s="5"/>
      <c r="P114" s="5"/>
      <c r="Q114" s="5"/>
      <c r="R114" s="5"/>
      <c r="S114" s="5"/>
      <c r="T114" s="5"/>
      <c r="U114" s="4" t="s">
        <v>1502</v>
      </c>
      <c r="V114" s="5"/>
      <c r="W114" s="5"/>
      <c r="X114" s="5"/>
      <c r="Y114" s="5"/>
      <c r="Z114" s="5"/>
      <c r="AA114" s="5"/>
      <c r="AB114" s="5"/>
      <c r="AC114" s="5"/>
      <c r="AD114" s="5"/>
      <c r="AE114" s="5"/>
      <c r="AF114" s="5"/>
      <c r="AG114" s="5"/>
      <c r="AH114" s="5"/>
      <c r="AI114" s="5"/>
      <c r="AJ114" s="5"/>
      <c r="AK114" s="5"/>
      <c r="AL114" s="6"/>
    </row>
    <row r="115" spans="2:38">
      <c r="B115" s="4" t="s">
        <v>1054</v>
      </c>
      <c r="D115" s="41"/>
      <c r="F115" s="6"/>
      <c r="G115" s="4" t="s">
        <v>1503</v>
      </c>
      <c r="H115" s="5"/>
      <c r="I115" s="5"/>
      <c r="J115" s="5"/>
      <c r="K115" s="5"/>
      <c r="L115" s="5"/>
      <c r="M115" s="4" t="s">
        <v>1504</v>
      </c>
      <c r="N115" s="5"/>
      <c r="O115" s="5"/>
      <c r="P115" s="5"/>
      <c r="Q115" s="5"/>
      <c r="R115" s="5"/>
      <c r="S115" s="5"/>
      <c r="T115" s="5"/>
      <c r="U115" s="4" t="s">
        <v>1505</v>
      </c>
      <c r="V115" s="5"/>
      <c r="W115" s="5"/>
      <c r="X115" s="5"/>
      <c r="Y115" s="5"/>
      <c r="Z115" s="5"/>
      <c r="AA115" s="5"/>
      <c r="AB115" s="5"/>
      <c r="AC115" s="5"/>
      <c r="AD115" s="5"/>
      <c r="AE115" s="5"/>
      <c r="AF115" s="5"/>
      <c r="AG115" s="5"/>
      <c r="AH115" s="5"/>
      <c r="AI115" s="5"/>
      <c r="AJ115" s="5"/>
      <c r="AK115" s="5"/>
      <c r="AL115" s="6"/>
    </row>
    <row r="116" spans="2:38" ht="11.45" customHeight="1">
      <c r="B116" s="4" t="s">
        <v>192</v>
      </c>
      <c r="D116" s="41"/>
      <c r="F116" s="6"/>
      <c r="G116" s="4" t="s">
        <v>1506</v>
      </c>
      <c r="H116" s="5"/>
      <c r="I116" s="5"/>
      <c r="J116" s="5"/>
      <c r="K116" s="5"/>
      <c r="L116" s="5"/>
      <c r="M116" s="4" t="s">
        <v>1507</v>
      </c>
      <c r="N116" s="5"/>
      <c r="O116" s="5"/>
      <c r="P116" s="5"/>
      <c r="Q116" s="5"/>
      <c r="R116" s="5"/>
      <c r="S116" s="5"/>
      <c r="T116" s="5"/>
      <c r="U116" s="4" t="s">
        <v>1508</v>
      </c>
      <c r="V116" s="5"/>
      <c r="W116" s="5"/>
      <c r="X116" s="5"/>
      <c r="Y116" s="5"/>
      <c r="Z116" s="5"/>
      <c r="AA116" s="5"/>
      <c r="AB116" s="5"/>
      <c r="AC116" s="5"/>
      <c r="AD116" s="5"/>
      <c r="AE116" s="5"/>
      <c r="AF116" s="5"/>
      <c r="AG116" s="5"/>
      <c r="AH116" s="5"/>
      <c r="AI116" s="5"/>
      <c r="AJ116" s="5"/>
      <c r="AK116" s="5"/>
      <c r="AL116" s="6"/>
    </row>
    <row r="117" spans="2:38">
      <c r="B117" s="4" t="s">
        <v>1077</v>
      </c>
      <c r="D117" s="41"/>
      <c r="F117" s="6"/>
      <c r="G117" s="4" t="s">
        <v>1509</v>
      </c>
      <c r="H117" s="5"/>
      <c r="I117" s="5"/>
      <c r="J117" s="5"/>
      <c r="K117" s="5"/>
      <c r="L117" s="5"/>
      <c r="M117" s="4" t="s">
        <v>1510</v>
      </c>
      <c r="N117" s="5"/>
      <c r="O117" s="5"/>
      <c r="P117" s="5"/>
      <c r="Q117" s="5"/>
      <c r="R117" s="5"/>
      <c r="S117" s="5"/>
      <c r="T117" s="5"/>
      <c r="U117" s="4" t="s">
        <v>1511</v>
      </c>
      <c r="V117" s="5"/>
      <c r="W117" s="5"/>
      <c r="X117" s="5"/>
      <c r="Y117" s="5"/>
      <c r="Z117" s="5"/>
      <c r="AA117" s="5"/>
      <c r="AB117" s="5"/>
      <c r="AC117" s="5"/>
      <c r="AD117" s="5"/>
      <c r="AE117" s="5"/>
      <c r="AF117" s="5"/>
      <c r="AG117" s="5"/>
      <c r="AH117" s="5"/>
      <c r="AI117" s="5"/>
      <c r="AJ117" s="5"/>
      <c r="AK117" s="5"/>
      <c r="AL117" s="6"/>
    </row>
    <row r="118" spans="2:38">
      <c r="B118" s="4" t="s">
        <v>1087</v>
      </c>
      <c r="D118" s="41"/>
      <c r="F118" s="6"/>
      <c r="G118" s="4" t="s">
        <v>1512</v>
      </c>
      <c r="H118" s="5"/>
      <c r="I118" s="5"/>
      <c r="J118" s="5"/>
      <c r="K118" s="5"/>
      <c r="L118" s="5"/>
      <c r="M118" s="4" t="s">
        <v>1513</v>
      </c>
      <c r="N118" s="5"/>
      <c r="O118" s="5"/>
      <c r="P118" s="5"/>
      <c r="Q118" s="5"/>
      <c r="R118" s="5"/>
      <c r="S118" s="5"/>
      <c r="T118" s="5"/>
      <c r="U118" s="4" t="s">
        <v>1514</v>
      </c>
      <c r="V118" s="5"/>
      <c r="W118" s="5"/>
      <c r="X118" s="5"/>
      <c r="Y118" s="5"/>
      <c r="Z118" s="5"/>
      <c r="AA118" s="5"/>
      <c r="AB118" s="5"/>
      <c r="AC118" s="5"/>
      <c r="AD118" s="5"/>
      <c r="AE118" s="5"/>
      <c r="AF118" s="5"/>
      <c r="AG118" s="5"/>
      <c r="AH118" s="5"/>
      <c r="AI118" s="5"/>
      <c r="AJ118" s="5"/>
      <c r="AK118" s="5"/>
      <c r="AL118" s="6"/>
    </row>
    <row r="119" spans="2:38">
      <c r="B119" s="4" t="s">
        <v>1100</v>
      </c>
      <c r="D119" s="41"/>
      <c r="F119" s="6"/>
      <c r="G119" s="4" t="s">
        <v>733</v>
      </c>
      <c r="H119" s="5"/>
      <c r="I119" s="5"/>
      <c r="J119" s="5"/>
      <c r="K119" s="5"/>
      <c r="L119" s="5"/>
      <c r="M119" s="4" t="s">
        <v>1515</v>
      </c>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6"/>
    </row>
    <row r="120" spans="2:38">
      <c r="B120" s="4" t="s">
        <v>1112</v>
      </c>
      <c r="D120" s="41"/>
      <c r="F120" s="6"/>
      <c r="G120" s="4" t="s">
        <v>1516</v>
      </c>
      <c r="H120" s="5"/>
      <c r="I120" s="5"/>
      <c r="J120" s="5"/>
      <c r="K120" s="5"/>
      <c r="L120" s="5"/>
      <c r="M120" s="4" t="s">
        <v>1517</v>
      </c>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6"/>
    </row>
    <row r="121" spans="2:38">
      <c r="B121" s="4" t="s">
        <v>1124</v>
      </c>
      <c r="D121" s="41"/>
      <c r="F121" s="6"/>
      <c r="G121" s="4" t="s">
        <v>1482</v>
      </c>
      <c r="H121" s="5"/>
      <c r="I121" s="5"/>
      <c r="J121" s="5"/>
      <c r="K121" s="5"/>
      <c r="L121" s="5"/>
      <c r="M121" s="4" t="s">
        <v>1518</v>
      </c>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6"/>
    </row>
    <row r="122" spans="2:38">
      <c r="B122" s="4" t="s">
        <v>1136</v>
      </c>
      <c r="D122" s="41"/>
      <c r="F122" s="6"/>
      <c r="G122" s="4" t="s">
        <v>1519</v>
      </c>
      <c r="H122" s="5"/>
      <c r="I122" s="5"/>
      <c r="J122" s="5"/>
      <c r="K122" s="5"/>
      <c r="L122" s="5"/>
      <c r="M122" s="4" t="s">
        <v>1520</v>
      </c>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6"/>
    </row>
    <row r="123" spans="2:38">
      <c r="B123" s="4" t="s">
        <v>584</v>
      </c>
      <c r="D123" s="41"/>
      <c r="F123" s="6"/>
      <c r="G123" s="4" t="s">
        <v>1521</v>
      </c>
      <c r="H123" s="5"/>
      <c r="I123" s="5"/>
      <c r="J123" s="5"/>
      <c r="K123" s="5"/>
      <c r="L123" s="5"/>
      <c r="M123" s="4" t="s">
        <v>1522</v>
      </c>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6"/>
    </row>
    <row r="124" spans="2:38">
      <c r="B124" s="4" t="s">
        <v>610</v>
      </c>
      <c r="D124" s="9" t="s">
        <v>1442</v>
      </c>
      <c r="F124" s="6"/>
      <c r="G124" s="4" t="s">
        <v>1523</v>
      </c>
      <c r="H124" s="5"/>
      <c r="I124" s="5"/>
      <c r="J124" s="5"/>
      <c r="K124" s="5"/>
      <c r="L124" s="5"/>
      <c r="M124" s="4" t="s">
        <v>1524</v>
      </c>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6"/>
    </row>
    <row r="125" spans="2:38">
      <c r="B125" s="4" t="s">
        <v>636</v>
      </c>
      <c r="D125" s="68" t="s">
        <v>345</v>
      </c>
      <c r="F125" s="6"/>
      <c r="G125" s="4" t="s">
        <v>1525</v>
      </c>
      <c r="H125" s="5"/>
      <c r="I125" s="5"/>
      <c r="J125" s="5"/>
      <c r="K125" s="5"/>
      <c r="L125" s="5"/>
      <c r="M125" s="4" t="s">
        <v>1526</v>
      </c>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6"/>
    </row>
    <row r="126" spans="2:38">
      <c r="B126" s="4" t="s">
        <v>659</v>
      </c>
      <c r="D126" s="68" t="s">
        <v>380</v>
      </c>
      <c r="F126" s="6"/>
      <c r="G126" s="4" t="s">
        <v>1527</v>
      </c>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6"/>
    </row>
    <row r="127" spans="2:38">
      <c r="B127" s="4" t="s">
        <v>683</v>
      </c>
      <c r="D127" s="68" t="s">
        <v>347</v>
      </c>
      <c r="F127" s="6"/>
      <c r="G127" s="4" t="s">
        <v>1528</v>
      </c>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6"/>
    </row>
    <row r="128" spans="2:38">
      <c r="B128" s="4" t="s">
        <v>705</v>
      </c>
      <c r="D128" s="68" t="s">
        <v>381</v>
      </c>
    </row>
    <row r="129" spans="2:4">
      <c r="B129" s="4" t="s">
        <v>727</v>
      </c>
      <c r="D129" s="68" t="s">
        <v>190</v>
      </c>
    </row>
    <row r="130" spans="2:4" ht="12" customHeight="1">
      <c r="B130" s="4" t="s">
        <v>749</v>
      </c>
      <c r="D130" s="68" t="s">
        <v>382</v>
      </c>
    </row>
    <row r="131" spans="2:4">
      <c r="B131" s="4" t="s">
        <v>769</v>
      </c>
      <c r="D131" s="68" t="s">
        <v>416</v>
      </c>
    </row>
    <row r="132" spans="2:4">
      <c r="B132" s="4" t="s">
        <v>789</v>
      </c>
      <c r="D132" s="67" t="s">
        <v>348</v>
      </c>
    </row>
    <row r="133" spans="2:4">
      <c r="B133" s="4" t="s">
        <v>809</v>
      </c>
      <c r="D133" s="67" t="s">
        <v>383</v>
      </c>
    </row>
    <row r="134" spans="2:4" ht="12" customHeight="1">
      <c r="B134" s="4" t="s">
        <v>826</v>
      </c>
      <c r="D134" s="67" t="s">
        <v>417</v>
      </c>
    </row>
    <row r="135" spans="2:4">
      <c r="B135" s="4" t="s">
        <v>845</v>
      </c>
      <c r="D135" s="67" t="s">
        <v>349</v>
      </c>
    </row>
    <row r="136" spans="2:4">
      <c r="B136" s="4" t="s">
        <v>866</v>
      </c>
      <c r="D136" s="67" t="s">
        <v>384</v>
      </c>
    </row>
    <row r="137" spans="2:4">
      <c r="B137" s="4" t="s">
        <v>885</v>
      </c>
      <c r="D137" s="67" t="s">
        <v>1490</v>
      </c>
    </row>
    <row r="138" spans="2:4">
      <c r="B138" s="4" t="s">
        <v>903</v>
      </c>
    </row>
    <row r="139" spans="2:4">
      <c r="B139" s="4" t="s">
        <v>919</v>
      </c>
    </row>
    <row r="140" spans="2:4">
      <c r="B140" s="4" t="s">
        <v>937</v>
      </c>
    </row>
    <row r="141" spans="2:4" ht="11.45" customHeight="1">
      <c r="B141" s="4" t="s">
        <v>954</v>
      </c>
    </row>
    <row r="142" spans="2:4">
      <c r="B142" s="4" t="s">
        <v>1272</v>
      </c>
    </row>
    <row r="143" spans="2:4">
      <c r="B143" s="4" t="s">
        <v>1278</v>
      </c>
    </row>
    <row r="144" spans="2:4">
      <c r="B144" s="4" t="s">
        <v>1286</v>
      </c>
    </row>
    <row r="145" spans="2:2">
      <c r="B145" s="4" t="s">
        <v>1292</v>
      </c>
    </row>
    <row r="146" spans="2:2">
      <c r="B146" s="4" t="s">
        <v>1299</v>
      </c>
    </row>
    <row r="147" spans="2:2">
      <c r="B147" s="4" t="s">
        <v>1306</v>
      </c>
    </row>
    <row r="148" spans="2:2">
      <c r="B148" s="4" t="s">
        <v>1311</v>
      </c>
    </row>
    <row r="149" spans="2:2" ht="11.45" customHeight="1">
      <c r="B149" s="4" t="s">
        <v>1317</v>
      </c>
    </row>
    <row r="150" spans="2:2">
      <c r="B150" s="4" t="s">
        <v>1324</v>
      </c>
    </row>
    <row r="151" spans="2:2">
      <c r="B151" s="4" t="s">
        <v>1331</v>
      </c>
    </row>
    <row r="152" spans="2:2" ht="11.45" customHeight="1">
      <c r="B152" s="4" t="s">
        <v>1338</v>
      </c>
    </row>
    <row r="153" spans="2:2">
      <c r="B153" s="4" t="s">
        <v>1343</v>
      </c>
    </row>
    <row r="154" spans="2:2">
      <c r="B154" s="4" t="s">
        <v>1350</v>
      </c>
    </row>
    <row r="155" spans="2:2">
      <c r="B155" s="4" t="s">
        <v>1355</v>
      </c>
    </row>
    <row r="156" spans="2:2">
      <c r="B156" s="4" t="s">
        <v>1361</v>
      </c>
    </row>
    <row r="157" spans="2:2">
      <c r="B157" s="4" t="s">
        <v>1366</v>
      </c>
    </row>
    <row r="158" spans="2:2">
      <c r="B158" s="4" t="s">
        <v>1372</v>
      </c>
    </row>
    <row r="159" spans="2:2">
      <c r="B159" s="4" t="s">
        <v>1377</v>
      </c>
    </row>
    <row r="160" spans="2:2" ht="14.25">
      <c r="B160"/>
    </row>
    <row r="161" spans="2:2" ht="14.25">
      <c r="B161"/>
    </row>
    <row r="162" spans="2:2" ht="14.25">
      <c r="B162"/>
    </row>
    <row r="163" spans="2:2" ht="14.25">
      <c r="B163"/>
    </row>
    <row r="164" spans="2:2" ht="14.25">
      <c r="B164"/>
    </row>
    <row r="165" spans="2:2" ht="14.25">
      <c r="B165"/>
    </row>
    <row r="166" spans="2:2" ht="14.25">
      <c r="B166"/>
    </row>
    <row r="167" spans="2:2" ht="14.25">
      <c r="B167"/>
    </row>
    <row r="168" spans="2:2" ht="14.25">
      <c r="B168"/>
    </row>
    <row r="169" spans="2:2" ht="14.25">
      <c r="B169"/>
    </row>
    <row r="170" spans="2:2" ht="14.25">
      <c r="B170"/>
    </row>
  </sheetData>
  <mergeCells count="24">
    <mergeCell ref="AN86:AN92"/>
    <mergeCell ref="AO86:AO88"/>
    <mergeCell ref="AO89:AO92"/>
    <mergeCell ref="AN48:AN66"/>
    <mergeCell ref="AO48:AO52"/>
    <mergeCell ref="AO53:AO57"/>
    <mergeCell ref="AO58:AO66"/>
    <mergeCell ref="AN67:AN85"/>
    <mergeCell ref="AO67:AO70"/>
    <mergeCell ref="AO71:AO77"/>
    <mergeCell ref="AO78:AO85"/>
    <mergeCell ref="AN32:AN39"/>
    <mergeCell ref="AO32:AO35"/>
    <mergeCell ref="AO36:AO39"/>
    <mergeCell ref="AN40:AN47"/>
    <mergeCell ref="AO40:AO42"/>
    <mergeCell ref="AO43:AO47"/>
    <mergeCell ref="AN3:AN10"/>
    <mergeCell ref="AO3:AO6"/>
    <mergeCell ref="AO7:AO10"/>
    <mergeCell ref="AN11:AN29"/>
    <mergeCell ref="AO11:AO15"/>
    <mergeCell ref="AO16:AO20"/>
    <mergeCell ref="AO21:AO29"/>
  </mergeCells>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e354d39-0558-4d9b-8268-92755ea9db85" xsi:nil="true"/>
    <lcf76f155ced4ddcb4097134ff3c332f xmlns="f12a4439-9069-4613-9a6b-d919e8315ff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4F12A9FB221D84C8D56E2DE290A3324" ma:contentTypeVersion="15" ma:contentTypeDescription="Crear nuevo documento." ma:contentTypeScope="" ma:versionID="249c75ca388788245fee222442f54512">
  <xsd:schema xmlns:xsd="http://www.w3.org/2001/XMLSchema" xmlns:xs="http://www.w3.org/2001/XMLSchema" xmlns:p="http://schemas.microsoft.com/office/2006/metadata/properties" xmlns:ns2="de354d39-0558-4d9b-8268-92755ea9db85" xmlns:ns3="f12a4439-9069-4613-9a6b-d919e8315ffa" targetNamespace="http://schemas.microsoft.com/office/2006/metadata/properties" ma:root="true" ma:fieldsID="2e2fc58a5211d6c6705b4306ccf5f1ef" ns2:_="" ns3:_="">
    <xsd:import namespace="de354d39-0558-4d9b-8268-92755ea9db85"/>
    <xsd:import namespace="f12a4439-9069-4613-9a6b-d919e8315ff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354d39-0558-4d9b-8268-92755ea9db8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b1f9e6d8-1dfe-4e49-b597-438fb603e86c}" ma:internalName="TaxCatchAll" ma:showField="CatchAllData" ma:web="de354d39-0558-4d9b-8268-92755ea9db8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2a4439-9069-4613-9a6b-d919e8315ff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148dc318-5de1-4747-92ed-e07023d138f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F64C48-A1D2-4383-B405-F29820977FFB}">
  <ds:schemaRefs>
    <ds:schemaRef ds:uri="http://schemas.microsoft.com/sharepoint/v3/contenttype/forms"/>
  </ds:schemaRefs>
</ds:datastoreItem>
</file>

<file path=customXml/itemProps2.xml><?xml version="1.0" encoding="utf-8"?>
<ds:datastoreItem xmlns:ds="http://schemas.openxmlformats.org/officeDocument/2006/customXml" ds:itemID="{FB9E61DA-E7BA-4341-A0B4-9391FAC07F25}">
  <ds:schemaRefs>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schemas.microsoft.com/office/infopath/2007/PartnerControls"/>
    <ds:schemaRef ds:uri="de354d39-0558-4d9b-8268-92755ea9db85"/>
    <ds:schemaRef ds:uri="f12a4439-9069-4613-9a6b-d919e8315ffa"/>
    <ds:schemaRef ds:uri="http://purl.org/dc/elements/1.1/"/>
    <ds:schemaRef ds:uri="http://www.w3.org/XML/1998/namespace"/>
    <ds:schemaRef ds:uri="http://purl.org/dc/terms/"/>
  </ds:schemaRefs>
</ds:datastoreItem>
</file>

<file path=customXml/itemProps3.xml><?xml version="1.0" encoding="utf-8"?>
<ds:datastoreItem xmlns:ds="http://schemas.openxmlformats.org/officeDocument/2006/customXml" ds:itemID="{96286079-91A7-44C0-974E-316A2F3963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354d39-0558-4d9b-8268-92755ea9db85"/>
    <ds:schemaRef ds:uri="f12a4439-9069-4613-9a6b-d919e8315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33</vt:i4>
      </vt:variant>
    </vt:vector>
  </HeadingPairs>
  <TitlesOfParts>
    <vt:vector size="38" baseType="lpstr">
      <vt:lpstr>Guía_Diligenciamiento</vt:lpstr>
      <vt:lpstr>Seguimiento_PFC</vt:lpstr>
      <vt:lpstr>Guía_Seguimiento_Proyectos_PFC</vt:lpstr>
      <vt:lpstr>Resumen_Recursos_PFC</vt:lpstr>
      <vt:lpstr>explicación resumen recursos PF</vt:lpstr>
      <vt:lpstr>Amazonas</vt:lpstr>
      <vt:lpstr>Antioquia</vt:lpstr>
      <vt:lpstr>Arauca</vt:lpstr>
      <vt:lpstr>Atlántico</vt:lpstr>
      <vt:lpstr>Bogotá_D.C.</vt:lpstr>
      <vt:lpstr>Bolívar</vt:lpstr>
      <vt:lpstr>Boyacá</vt:lpstr>
      <vt:lpstr>Caldas</vt:lpstr>
      <vt:lpstr>Caquetá</vt:lpstr>
      <vt:lpstr>Casanare</vt:lpstr>
      <vt:lpstr>Cauca</vt:lpstr>
      <vt:lpstr>César</vt:lpstr>
      <vt:lpstr>Chocó</vt:lpstr>
      <vt:lpstr>Córdoba</vt:lpstr>
      <vt:lpstr>Cundinamarca</vt:lpstr>
      <vt:lpstr>Guanía</vt:lpstr>
      <vt:lpstr>Guaviare</vt:lpstr>
      <vt:lpstr>Huila</vt:lpstr>
      <vt:lpstr>La_Guajira</vt:lpstr>
      <vt:lpstr>Magdalena</vt:lpstr>
      <vt:lpstr>Meta</vt:lpstr>
      <vt:lpstr>Nariño</vt:lpstr>
      <vt:lpstr>Norte_de_Santander</vt:lpstr>
      <vt:lpstr>Putumayo</vt:lpstr>
      <vt:lpstr>Quindío</vt:lpstr>
      <vt:lpstr>Risaralda</vt:lpstr>
      <vt:lpstr>San_Andres</vt:lpstr>
      <vt:lpstr>Santander</vt:lpstr>
      <vt:lpstr>Sucre</vt:lpstr>
      <vt:lpstr>Tolima</vt:lpstr>
      <vt:lpstr>Valle_del_Cauca</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Rodrigo Garcia Chaves</dc:creator>
  <cp:keywords/>
  <dc:description/>
  <cp:lastModifiedBy>Planeacion</cp:lastModifiedBy>
  <cp:revision/>
  <cp:lastPrinted>2025-06-24T19:13:29Z</cp:lastPrinted>
  <dcterms:created xsi:type="dcterms:W3CDTF">2025-02-27T13:29:52Z</dcterms:created>
  <dcterms:modified xsi:type="dcterms:W3CDTF">2025-08-27T22:03:34Z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0x01010024F12A9FB221D84C8D56E2DE290A3324</vt:lpwstr>
  </property>
  <property fmtid="{D5CDD505-2E9C-101B-9397-08002B2CF9AE}" pid="3" name="MediaServiceImageTags">
    <vt:lpwstr/>
  </property>
</Properties>
</file>